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45" windowWidth="20115" windowHeight="6990" firstSheet="2" activeTab="2"/>
  </bookViews>
  <sheets>
    <sheet name="Our Performance Details (1)" sheetId="1" state="hidden" r:id="rId1"/>
    <sheet name="Our Performance Details (2)" sheetId="2" state="hidden" r:id="rId2"/>
    <sheet name="Our Performance Details (3)" sheetId="3" r:id="rId3"/>
  </sheets>
  <externalReferences>
    <externalReference r:id="rId4"/>
  </externalReferences>
  <definedNames>
    <definedName name="reported">[1]Sheet1!$A$1:$A$2</definedName>
  </definedNames>
  <calcPr calcId="125725"/>
</workbook>
</file>

<file path=xl/calcChain.xml><?xml version="1.0" encoding="utf-8"?>
<calcChain xmlns="http://schemas.openxmlformats.org/spreadsheetml/2006/main">
  <c r="G122" i="3"/>
  <c r="K123" i="2"/>
  <c r="K123" i="1"/>
  <c r="E122" i="3"/>
  <c r="G123" i="2"/>
  <c r="G123" i="1"/>
  <c r="G140" i="3"/>
  <c r="K143" i="2"/>
  <c r="K143" i="1"/>
  <c r="E277" i="3"/>
  <c r="E264"/>
  <c r="E262"/>
  <c r="E238"/>
  <c r="E259" s="1"/>
  <c r="E155"/>
  <c r="G136"/>
  <c r="E40"/>
  <c r="G315" i="2"/>
  <c r="G314"/>
  <c r="G313"/>
  <c r="K310"/>
  <c r="I310"/>
  <c r="G284"/>
  <c r="G271"/>
  <c r="G269"/>
  <c r="G244"/>
  <c r="G267"/>
  <c r="G266"/>
  <c r="G264"/>
  <c r="G263"/>
  <c r="G262"/>
  <c r="G261"/>
  <c r="G259"/>
  <c r="G258"/>
  <c r="G257"/>
  <c r="G255"/>
  <c r="G254"/>
  <c r="G158"/>
  <c r="K139"/>
  <c r="K65"/>
  <c r="I65"/>
  <c r="K63"/>
  <c r="I63"/>
  <c r="K61"/>
  <c r="I61"/>
  <c r="G38"/>
  <c r="I14"/>
  <c r="K14"/>
  <c r="I13"/>
  <c r="K13"/>
  <c r="I12"/>
  <c r="K12"/>
  <c r="I10"/>
  <c r="K10"/>
  <c r="I9"/>
  <c r="K9"/>
  <c r="I8"/>
  <c r="K8"/>
  <c r="I7"/>
  <c r="K7"/>
  <c r="I6"/>
  <c r="K6"/>
  <c r="I5"/>
  <c r="K5"/>
  <c r="I4"/>
  <c r="K4"/>
  <c r="I3"/>
  <c r="K3"/>
  <c r="G284" i="1"/>
  <c r="K139"/>
  <c r="K310"/>
  <c r="K65"/>
  <c r="K63"/>
  <c r="K61"/>
  <c r="I14"/>
  <c r="K14"/>
  <c r="I13"/>
  <c r="K13"/>
  <c r="I12"/>
  <c r="K12"/>
  <c r="I10"/>
  <c r="K10"/>
  <c r="I9"/>
  <c r="K9"/>
  <c r="I8"/>
  <c r="K8"/>
  <c r="I7"/>
  <c r="K7"/>
  <c r="I6"/>
  <c r="K6"/>
  <c r="I5"/>
  <c r="K5"/>
  <c r="I4"/>
  <c r="K4"/>
  <c r="I3"/>
  <c r="K3"/>
  <c r="I65"/>
  <c r="I63"/>
  <c r="I61"/>
  <c r="I310"/>
  <c r="G38"/>
  <c r="G315"/>
  <c r="G314"/>
  <c r="G313"/>
  <c r="G271"/>
  <c r="G269"/>
  <c r="G244"/>
  <c r="G264"/>
  <c r="G158"/>
  <c r="G261"/>
  <c r="G262"/>
  <c r="G267"/>
  <c r="G257"/>
  <c r="G255"/>
  <c r="G266"/>
  <c r="G258"/>
  <c r="G263"/>
  <c r="G254"/>
  <c r="G259"/>
  <c r="E256" i="3" l="1"/>
  <c r="E251"/>
  <c r="E247"/>
  <c r="E252"/>
  <c r="E257"/>
  <c r="E250"/>
  <c r="E255"/>
  <c r="E260"/>
  <c r="E248"/>
  <c r="E254"/>
</calcChain>
</file>

<file path=xl/sharedStrings.xml><?xml version="1.0" encoding="utf-8"?>
<sst xmlns="http://schemas.openxmlformats.org/spreadsheetml/2006/main" count="940" uniqueCount="281">
  <si>
    <t>Lead in Sustainable Construction</t>
  </si>
  <si>
    <t xml:space="preserve">Production covered with CEMEX CO2 Footprint Tool (%) </t>
  </si>
  <si>
    <r>
      <t>*</t>
    </r>
    <r>
      <rPr>
        <vertAlign val="superscript"/>
        <sz val="11"/>
        <color theme="1"/>
        <rFont val="Calibri"/>
        <family val="2"/>
        <scheme val="minor"/>
      </rPr>
      <t xml:space="preserve"> </t>
    </r>
    <r>
      <rPr>
        <sz val="11"/>
        <color theme="1"/>
        <rFont val="Calibri"/>
        <family val="2"/>
        <scheme val="minor"/>
      </rPr>
      <t>60</t>
    </r>
  </si>
  <si>
    <t xml:space="preserve">Cement </t>
  </si>
  <si>
    <t xml:space="preserve">Aggregates </t>
  </si>
  <si>
    <t xml:space="preserve">Ready Mix </t>
  </si>
  <si>
    <t>* 41</t>
  </si>
  <si>
    <t xml:space="preserve">Sites covered with CEMEX CO2 Footprint Tool (%) </t>
  </si>
  <si>
    <t xml:space="preserve">CO2 Footprint - Annual Average </t>
  </si>
  <si>
    <t>Affordable Housing and Infrastructure</t>
  </si>
  <si>
    <t>Number of houses built under CEMEX Affordable housing program</t>
  </si>
  <si>
    <t>Thousands of square meters of concrete paving completed</t>
  </si>
  <si>
    <t>Fuel Mix (%)</t>
  </si>
  <si>
    <t>Total Alternative Fuels</t>
  </si>
  <si>
    <t>Coal</t>
  </si>
  <si>
    <t>Petroleum Coke</t>
  </si>
  <si>
    <t>Fuel oil</t>
  </si>
  <si>
    <t>Natural gas</t>
  </si>
  <si>
    <t xml:space="preserve">Alternative fossil fuels rate </t>
  </si>
  <si>
    <t xml:space="preserve">Biomass fuels rate </t>
  </si>
  <si>
    <t>Waste types used as alternative fuels (%)</t>
  </si>
  <si>
    <t>Industrial and Household Waste</t>
  </si>
  <si>
    <t>Tires</t>
  </si>
  <si>
    <t>Animal Meal</t>
  </si>
  <si>
    <t>Agricultural Organic Waste</t>
  </si>
  <si>
    <t>Other Biomass</t>
  </si>
  <si>
    <t>Air Quality</t>
  </si>
  <si>
    <t>Clinker Produced with continous monitoring of major emissions (Dust, NOx and SOx) (%)</t>
  </si>
  <si>
    <t>Clinker Produced with monitoring of major and minor emissions (Dust, NOx, SOx, Hg, Cd, TI, VOC, PCDD/F) (%)</t>
  </si>
  <si>
    <t>Absolute Dust emissions (tons/year)</t>
  </si>
  <si>
    <t>Specific Dust emissions (g/ton clinker)</t>
  </si>
  <si>
    <t>Absolute NOx emissions (tons/year)</t>
  </si>
  <si>
    <t>Specific NOx emissions (g/ton clinker)</t>
  </si>
  <si>
    <t>Absolute SOx emissions (tons/year)</t>
  </si>
  <si>
    <t>Specific SOx emissions (g/ton clinker)</t>
  </si>
  <si>
    <t>Total water withdrawals by source (Millions cubic meters)</t>
  </si>
  <si>
    <t xml:space="preserve">  Cement</t>
  </si>
  <si>
    <t xml:space="preserve">  Ready-Mix</t>
  </si>
  <si>
    <t xml:space="preserve">  Aggregates</t>
  </si>
  <si>
    <t>Total water discharge by destination (Millions cubic meters)</t>
  </si>
  <si>
    <t>Total water consumption per unit of product</t>
  </si>
  <si>
    <t xml:space="preserve">  Cement (l/ton)</t>
  </si>
  <si>
    <t xml:space="preserve">  Ready-Mix (l /cubic meters)</t>
  </si>
  <si>
    <t xml:space="preserve">  Aggregates (l/ton)</t>
  </si>
  <si>
    <t>Operations with water recycling systems (%)</t>
  </si>
  <si>
    <t>Waste Management</t>
  </si>
  <si>
    <t>Hazardous Waste Disposal (tons)</t>
  </si>
  <si>
    <t>Non Hazardous Waste Disposal (tons)</t>
  </si>
  <si>
    <t xml:space="preserve">Volume of returned ready-mix concrete material from total delivered </t>
  </si>
  <si>
    <t>%</t>
  </si>
  <si>
    <t>Cubic meters</t>
  </si>
  <si>
    <t>Secondary and recycled aggregates used as a direct replacement of primary aggregates (tons)</t>
  </si>
  <si>
    <t>Tons</t>
  </si>
  <si>
    <t>Biodiversity Management</t>
  </si>
  <si>
    <t>Active sites with quarry rehabilitation plans (%)</t>
  </si>
  <si>
    <t>Number of active quarries within or adjacent to high biodiversity value areas</t>
  </si>
  <si>
    <t>Active sites with high biodiversity value where biodiversity action plans are actively implemented (%)</t>
  </si>
  <si>
    <t>Environmental Management</t>
  </si>
  <si>
    <t>Operations with ISO 14001 Certifications (#)</t>
  </si>
  <si>
    <t>Operations with ISO 14001 Certifications (%)</t>
  </si>
  <si>
    <t>Environmental Investment (US Million)</t>
  </si>
  <si>
    <t xml:space="preserve">Environmental Non-Compliance Cases (#) </t>
  </si>
  <si>
    <t>Associated fines (US million)</t>
  </si>
  <si>
    <t>Health and Safety</t>
  </si>
  <si>
    <t>Total fatalities</t>
  </si>
  <si>
    <t xml:space="preserve">  Employees, total</t>
  </si>
  <si>
    <t xml:space="preserve">    Cement</t>
  </si>
  <si>
    <t xml:space="preserve">    Ready-mix</t>
  </si>
  <si>
    <t xml:space="preserve">    Aggregates</t>
  </si>
  <si>
    <t xml:space="preserve">    Other businesses</t>
  </si>
  <si>
    <t xml:space="preserve">  Contractors, total</t>
  </si>
  <si>
    <t xml:space="preserve">  Third-parties, total</t>
  </si>
  <si>
    <t>Fatality rate, employees (per 10,000 employed)</t>
  </si>
  <si>
    <t>Lost Time Injuries (LTIs)</t>
  </si>
  <si>
    <t>Lost-time injury rate (LTI) frequency rate, employees (per million hours worked)</t>
  </si>
  <si>
    <t>Compliance with CSI Driving Safety Recommended Practices (%)</t>
  </si>
  <si>
    <t>Compliance with CSI Contractor Safety Recommended Practices (%)</t>
  </si>
  <si>
    <t xml:space="preserve">  Ready-mix</t>
  </si>
  <si>
    <t>Operations certified with OSHAS 18001:2007 (Occupational Health and Safety Management System)(%)</t>
  </si>
  <si>
    <t>Sickness Absence Rate (%)</t>
  </si>
  <si>
    <t>Corporate Governance</t>
  </si>
  <si>
    <t>Reports of alleged breaches to the Code of Ethics received by local ethics committees (#)</t>
  </si>
  <si>
    <t xml:space="preserve">  Reports related to employee relations</t>
  </si>
  <si>
    <t xml:space="preserve">  Reports related to a form of harassment</t>
  </si>
  <si>
    <t xml:space="preserve">  Reports related to discrimination</t>
  </si>
  <si>
    <t>Disciplinary actions taken as a result of reports of non-compliance with the Code of Ethics, other policies or the law (#)</t>
  </si>
  <si>
    <t>Countries with local mechanisms to promote employee awareness of procedures to identify and report incidences of internal fraud, kick-backs, among others (%)</t>
  </si>
  <si>
    <t>Investigated incidents reported and found to be true related to internal fraud, kick-backs among others corruption incidents to government officials (#)</t>
  </si>
  <si>
    <t>Partnership with Key Stakeholders</t>
  </si>
  <si>
    <t xml:space="preserve">Workforce </t>
  </si>
  <si>
    <t xml:space="preserve">  Mexico</t>
  </si>
  <si>
    <t xml:space="preserve">  United States</t>
  </si>
  <si>
    <t xml:space="preserve">  Africa, Middle-East, Asia </t>
  </si>
  <si>
    <t xml:space="preserve">  Mediterranean</t>
  </si>
  <si>
    <t xml:space="preserve">  Asia</t>
  </si>
  <si>
    <t xml:space="preserve">  South/Central America and Caribbean</t>
  </si>
  <si>
    <t xml:space="preserve">  Others (including Corporate and Neoris)</t>
  </si>
  <si>
    <t>Breakdown of workforce by type of contract (%)</t>
  </si>
  <si>
    <t xml:space="preserve">  Full time</t>
  </si>
  <si>
    <t xml:space="preserve">  Part time</t>
  </si>
  <si>
    <t xml:space="preserve">Breakdown of workforce by level (%) </t>
  </si>
  <si>
    <t xml:space="preserve">  Executive positions</t>
  </si>
  <si>
    <t xml:space="preserve">  Non-executive positions</t>
  </si>
  <si>
    <t xml:space="preserve">  Operational positions</t>
  </si>
  <si>
    <t xml:space="preserve">Breakdown of workforce by age (%) </t>
  </si>
  <si>
    <t xml:space="preserve">  Under 30</t>
  </si>
  <si>
    <t xml:space="preserve">  31-40</t>
  </si>
  <si>
    <t xml:space="preserve">   41-50</t>
  </si>
  <si>
    <t xml:space="preserve">  51 and Over</t>
  </si>
  <si>
    <t>Breakdown of workforce by gender (%)</t>
  </si>
  <si>
    <t xml:space="preserve">  Male</t>
  </si>
  <si>
    <t xml:space="preserve">  Female</t>
  </si>
  <si>
    <t>Female employees by level (%)</t>
  </si>
  <si>
    <t>Male to female wage ratio</t>
  </si>
  <si>
    <t>Engagement level</t>
  </si>
  <si>
    <t>Participation rate in engagement survey (%)</t>
  </si>
  <si>
    <t>Notice to employees regarding operational changes (average days)</t>
  </si>
  <si>
    <t>Countries with practices to promote local hiring (%)</t>
  </si>
  <si>
    <t>Training provided by operations (average hours)</t>
  </si>
  <si>
    <t xml:space="preserve">  Non-executive and operational positions</t>
  </si>
  <si>
    <t>Online courses through CEMEX Learning (#)</t>
  </si>
  <si>
    <t>Employees with access to CEMEX Learning (#)</t>
  </si>
  <si>
    <t>Sites conducting social impact assessments (%)</t>
  </si>
  <si>
    <t>Sites with community engagement plans (%)</t>
  </si>
  <si>
    <t xml:space="preserve">Purchases sourced from locally-based suppliers (%)  </t>
  </si>
  <si>
    <t>Strengthen local communities</t>
  </si>
  <si>
    <t>Number of families participating in Productive Centers of Self Employment (# accumulated)</t>
  </si>
  <si>
    <t>Number of individuals benefited from Productive Center of Self Employment (# accumulated)</t>
  </si>
  <si>
    <t>Total number of Productive Centers of Self Employement  (# accumulated)</t>
  </si>
  <si>
    <t>Number of families participating in Construapoyo (# accumulated)</t>
  </si>
  <si>
    <t>Number of individuals benefited from Construapoyo (# accumulated)</t>
  </si>
  <si>
    <t>Number of families participating in PIAC  (# accumulated)</t>
  </si>
  <si>
    <t>Number of individuals benefited from PIAC (# accumulated)</t>
  </si>
  <si>
    <t>Water Management *</t>
  </si>
  <si>
    <t xml:space="preserve">     Surface Water</t>
  </si>
  <si>
    <t xml:space="preserve">     Ground Water</t>
  </si>
  <si>
    <t xml:space="preserve">     Municipal Water</t>
  </si>
  <si>
    <t xml:space="preserve">     Rain Water</t>
  </si>
  <si>
    <t xml:space="preserve">     Sea Water</t>
  </si>
  <si>
    <t xml:space="preserve">     Other</t>
  </si>
  <si>
    <t xml:space="preserve">      Surface Water</t>
  </si>
  <si>
    <t xml:space="preserve">      Ground Water</t>
  </si>
  <si>
    <t xml:space="preserve">      Municipal Water</t>
  </si>
  <si>
    <t xml:space="preserve">      Sea Water</t>
  </si>
  <si>
    <t xml:space="preserve">      Other</t>
  </si>
  <si>
    <t>Operations with a Health and Safety Management System implemented (%)</t>
  </si>
  <si>
    <t>Operation with employee volunteering programs (%)</t>
  </si>
  <si>
    <t>Thermal energy efficiency of clinker production (MJ/ton clinker)</t>
  </si>
  <si>
    <t>Absolute gross CO2 emissions (million metric tons)</t>
  </si>
  <si>
    <t>Absolute net CO2 emissions (million metric tons)</t>
  </si>
  <si>
    <t>Specific gross CO2 emissions (kg CO2/metric ton of cementitious product)</t>
  </si>
  <si>
    <t>Specific net CO2 emissions (kg CO2/metric ton of cementitious product)</t>
  </si>
  <si>
    <t>Reduction in CO2 emissions per ton of cementitious product from 1990 baseline (%)</t>
  </si>
  <si>
    <t>Alternative Fuels Rate (%)</t>
  </si>
  <si>
    <t>Alternative raw material rate</t>
  </si>
  <si>
    <t>Clinker/Cement factor (%)</t>
  </si>
  <si>
    <t>Direct energy consumption (TJ)</t>
  </si>
  <si>
    <t>Other carbon strategy indicators</t>
  </si>
  <si>
    <t xml:space="preserve">Total amount (Millions of USD) administrated by ConstruApoyo  </t>
  </si>
  <si>
    <t xml:space="preserve">  Logistics </t>
  </si>
  <si>
    <t xml:space="preserve">  Other businesses</t>
  </si>
  <si>
    <t>Major environmental incidents - Category 1 (#)</t>
  </si>
  <si>
    <t>Major environmental incidents - Category 2 (#)</t>
  </si>
  <si>
    <t>Employees of executive positions trained in Sustainability Leadership Program (#)</t>
  </si>
  <si>
    <t xml:space="preserve">Cement (kg CO2e per ton cement) </t>
  </si>
  <si>
    <t xml:space="preserve">Aggregates (kg CO2e per ton aggregates products) </t>
  </si>
  <si>
    <t>Specific energy consumption, cement (kWh/ton cement)</t>
  </si>
  <si>
    <t>Specific energy consumption, ready-mix concrete (kWh/cubic meter)</t>
  </si>
  <si>
    <t>Carbon Strategy</t>
  </si>
  <si>
    <t>2013 R</t>
  </si>
  <si>
    <t>2013*</t>
  </si>
  <si>
    <t xml:space="preserve">Falta Ajustar con el porcentaje de RDF Global en Biomasa / Incluir algunos otros materiales que agendaron los países en un X porciento biomasa </t>
  </si>
  <si>
    <r>
      <t>Final number to be defined on 28</t>
    </r>
    <r>
      <rPr>
        <vertAlign val="superscript"/>
        <sz val="11"/>
        <color theme="1"/>
        <rFont val="Calibri"/>
        <family val="2"/>
        <scheme val="minor"/>
      </rPr>
      <t>th</t>
    </r>
    <r>
      <rPr>
        <sz val="11"/>
        <color theme="1"/>
        <rFont val="Calibri"/>
        <family val="2"/>
        <scheme val="minor"/>
      </rPr>
      <t xml:space="preserve"> April</t>
    </r>
  </si>
  <si>
    <t>Empoyee turnover rate (%)*</t>
  </si>
  <si>
    <t>*Every CEMEX country decides according to their market and customer needs to calculate the carbon footprint at a yearly basis. However, CEMEX is committed to do the complete calculation exercise for 100% of his facilities every 2 years.</t>
  </si>
  <si>
    <t>*2013</t>
  </si>
  <si>
    <t>Specific energy consumption, aggregates (kWh/ton)*</t>
  </si>
  <si>
    <t>* An update of our measurement methodology in some countries impacted our emission figures for 2013, which show a slight increase in Dust and NOx when compared to 2012</t>
  </si>
  <si>
    <t>Total Consumption (Millions cubic meters)</t>
  </si>
  <si>
    <t xml:space="preserve">  Cement (Millions cubic meters)</t>
  </si>
  <si>
    <t xml:space="preserve">  Ready-Mix (Millions cubic meters)</t>
  </si>
  <si>
    <t xml:space="preserve">  Aggregates (Millions cubic meters)</t>
  </si>
  <si>
    <t>*79</t>
  </si>
  <si>
    <t>**65</t>
  </si>
  <si>
    <t>Number of families participating in Patrimonio Hoy in Latin America Initiative (# accumulated) *</t>
  </si>
  <si>
    <t>Number of individuals benefited from Patrimonio Hoy (# accumulated) *</t>
  </si>
  <si>
    <t>Total meters square built in Patrimonio Hoy Initiative (# accumulated) *</t>
  </si>
  <si>
    <t>* Historical data from Dominican Republic has changed due to a better measurement with the introduction of SAP system.</t>
  </si>
  <si>
    <t>** Accumulated years from all our social initiatives: Patrimonio Hoy since 1998, Construapoyo since 2005, and PCS since 2006.</t>
  </si>
  <si>
    <t>Employees represented by an independent union or covered by a collective bargaining agreement (%) **</t>
  </si>
  <si>
    <t>*** Methodology indicates the survey must be conducted at least every two years, although some countries perform it in an annual basis.</t>
  </si>
  <si>
    <t>Countries that conduct regular customer satisfaction surveys (%) ***</t>
  </si>
  <si>
    <t>Countries with a process to screen suppliers in relation to social and environmental aspects (%) ****</t>
  </si>
  <si>
    <t>**** 2012 recalculated due to an update of the consolidation methodology.</t>
  </si>
  <si>
    <t>*2012 data recalculated due to an adjustment of the methodology in some countries.</t>
  </si>
  <si>
    <t xml:space="preserve">  Aggregates **</t>
  </si>
  <si>
    <t>Operations with a Qualified health professional onsite or with access to an external health provider *</t>
  </si>
  <si>
    <t>** Total employees including executive and non-executive positions. Considering only operations positions coverage is 75%.</t>
  </si>
  <si>
    <t>* Voluntary turnover.</t>
  </si>
  <si>
    <t>* Under the framework of CEMEX-IUCN Water Project, in 2012 we developed our own methodology to standardize the reporting of our water KPIs. For this reason, we have updated our water KPIs reported in 2012 in order to make them fully consistent with this methodology. In addition to this, in 2013, we have continued working on strengthening our reporting systems, which has lead to more accurate data than what we have collected before. By having a better understanding of our water KPIs, we are preparing ourselves to define actions to reduce our water consumption in the short term.</t>
  </si>
  <si>
    <t>**  Considering sites that use water for aggregates production (including wet screening and aggregate washing).</t>
  </si>
  <si>
    <t>* Decrease in 2013 due to the number of active sites considered.</t>
  </si>
  <si>
    <r>
      <t>Ready Mix (kg CO2e per m</t>
    </r>
    <r>
      <rPr>
        <vertAlign val="superscript"/>
        <sz val="11"/>
        <color theme="1"/>
        <rFont val="Calibri"/>
        <family val="2"/>
        <scheme val="minor"/>
      </rPr>
      <t>3</t>
    </r>
    <r>
      <rPr>
        <sz val="11"/>
        <color theme="1"/>
        <rFont val="Calibri"/>
        <family val="2"/>
        <scheme val="minor"/>
      </rPr>
      <t xml:space="preserve">) </t>
    </r>
  </si>
  <si>
    <r>
      <t xml:space="preserve">2013 </t>
    </r>
    <r>
      <rPr>
        <b/>
        <vertAlign val="superscript"/>
        <sz val="11"/>
        <color theme="0"/>
        <rFont val="Calibri"/>
        <family val="2"/>
        <scheme val="minor"/>
      </rPr>
      <t>[1]</t>
    </r>
  </si>
  <si>
    <t>Footnotes:</t>
  </si>
  <si>
    <r>
      <rPr>
        <b/>
        <vertAlign val="superscript"/>
        <sz val="10"/>
        <color theme="0" tint="-0.34998626667073579"/>
        <rFont val="Calibri"/>
        <family val="2"/>
        <scheme val="minor"/>
      </rPr>
      <t xml:space="preserve">[1] </t>
    </r>
    <r>
      <rPr>
        <b/>
        <sz val="10"/>
        <color theme="0" tint="-0.34998626667073579"/>
        <rFont val="Calibri"/>
        <family val="2"/>
        <scheme val="minor"/>
      </rPr>
      <t>Every CEMEX country decides according to their market and customer needs to calculate the carbon footprint at a yearly basis. However, CEMEX is committed to do the complete calculation exercise for 100% of his facilities every 2 years.</t>
    </r>
  </si>
  <si>
    <r>
      <t xml:space="preserve">Specific energy consumption, aggregates (kWh/ton) </t>
    </r>
    <r>
      <rPr>
        <vertAlign val="superscript"/>
        <sz val="11"/>
        <rFont val="Calibri"/>
        <family val="2"/>
        <scheme val="minor"/>
      </rPr>
      <t>[1]</t>
    </r>
  </si>
  <si>
    <r>
      <rPr>
        <b/>
        <vertAlign val="superscript"/>
        <sz val="10"/>
        <color theme="0" tint="-0.34998626667073579"/>
        <rFont val="Calibri"/>
        <family val="2"/>
        <scheme val="minor"/>
      </rPr>
      <t>[1]</t>
    </r>
    <r>
      <rPr>
        <b/>
        <sz val="10"/>
        <color theme="0" tint="-0.34998626667073579"/>
        <rFont val="Calibri"/>
        <family val="2"/>
        <scheme val="minor"/>
      </rPr>
      <t xml:space="preserve"> 2012 data recalculated due to an adjustment of the calculation methodology in some countries.</t>
    </r>
  </si>
  <si>
    <r>
      <rPr>
        <b/>
        <vertAlign val="superscript"/>
        <sz val="10"/>
        <color theme="0" tint="-0.34998626667073579"/>
        <rFont val="Calibri"/>
        <family val="2"/>
        <scheme val="minor"/>
      </rPr>
      <t>[1]</t>
    </r>
    <r>
      <rPr>
        <b/>
        <sz val="10"/>
        <color theme="0" tint="-0.34998626667073579"/>
        <rFont val="Calibri"/>
        <family val="2"/>
        <scheme val="minor"/>
      </rPr>
      <t xml:space="preserve"> An update of our measurement methodology in some countries impacted our emission figures for 2013, which show a slight increase in Dust and NOx when compared to 2012</t>
    </r>
  </si>
  <si>
    <r>
      <t xml:space="preserve">Water Management </t>
    </r>
    <r>
      <rPr>
        <b/>
        <vertAlign val="superscript"/>
        <sz val="11"/>
        <color theme="0"/>
        <rFont val="Calibri"/>
        <family val="2"/>
        <scheme val="minor"/>
      </rPr>
      <t>[1]</t>
    </r>
  </si>
  <si>
    <r>
      <t xml:space="preserve">  Aggregates </t>
    </r>
    <r>
      <rPr>
        <vertAlign val="superscript"/>
        <sz val="11"/>
        <color theme="1"/>
        <rFont val="Calibri"/>
        <family val="2"/>
        <scheme val="minor"/>
      </rPr>
      <t>[2]</t>
    </r>
  </si>
  <si>
    <r>
      <rPr>
        <b/>
        <vertAlign val="superscript"/>
        <sz val="10"/>
        <color theme="0" tint="-0.34998626667073579"/>
        <rFont val="Calibri"/>
        <family val="2"/>
        <scheme val="minor"/>
      </rPr>
      <t>[1]</t>
    </r>
    <r>
      <rPr>
        <b/>
        <sz val="10"/>
        <color theme="0" tint="-0.34998626667073579"/>
        <rFont val="Calibri"/>
        <family val="2"/>
        <scheme val="minor"/>
      </rPr>
      <t xml:space="preserve"> Under the framework of CEMEX-IUCN Water Project, in 2012 we developed our own methodology to standardize the reporting of our water KPIs. For this reason, we have updated our water KPIs reported in 2012 in order to make them fully consistent with this methodology. In addition to this, in 2013, we have continued working on strengthening our reporting systems, which has lead to more accurate data than what we have collected before. By having a better understanding of our water KPIs, we are preparing ourselves to define actions to reduce our water consumption in the short term.</t>
    </r>
  </si>
  <si>
    <r>
      <rPr>
        <b/>
        <vertAlign val="superscript"/>
        <sz val="10"/>
        <color theme="0" tint="-0.34998626667073579"/>
        <rFont val="Calibri"/>
        <family val="2"/>
        <scheme val="minor"/>
      </rPr>
      <t>[2]</t>
    </r>
    <r>
      <rPr>
        <b/>
        <sz val="10"/>
        <color theme="0" tint="-0.34998626667073579"/>
        <rFont val="Calibri"/>
        <family val="2"/>
        <scheme val="minor"/>
      </rPr>
      <t xml:space="preserve"> Considering sites that use water for aggregates production (including wet screening and aggregate washing).</t>
    </r>
  </si>
  <si>
    <r>
      <t xml:space="preserve">Operations with a Qualified health professional onsite or with access to an external health provider </t>
    </r>
    <r>
      <rPr>
        <vertAlign val="superscript"/>
        <sz val="11"/>
        <color theme="1"/>
        <rFont val="Calibri"/>
        <family val="2"/>
        <scheme val="minor"/>
      </rPr>
      <t>[1]</t>
    </r>
  </si>
  <si>
    <r>
      <rPr>
        <b/>
        <vertAlign val="superscript"/>
        <sz val="10"/>
        <color theme="0" tint="-0.34998626667073579"/>
        <rFont val="Calibri"/>
        <family val="2"/>
        <scheme val="minor"/>
      </rPr>
      <t>[1]</t>
    </r>
    <r>
      <rPr>
        <b/>
        <sz val="10"/>
        <color theme="0" tint="-0.34998626667073579"/>
        <rFont val="Calibri"/>
        <family val="2"/>
        <scheme val="minor"/>
      </rPr>
      <t xml:space="preserve"> Decrease in 2013 due to the number of active sites considered.</t>
    </r>
  </si>
  <si>
    <r>
      <t xml:space="preserve">Empoyee turnover rate (%) </t>
    </r>
    <r>
      <rPr>
        <vertAlign val="superscript"/>
        <sz val="11"/>
        <color theme="1"/>
        <rFont val="Calibri"/>
        <family val="2"/>
        <scheme val="minor"/>
      </rPr>
      <t>[1]</t>
    </r>
  </si>
  <si>
    <r>
      <t xml:space="preserve">Employees represented by an independent union or covered by a collective bargaining agreement (%) </t>
    </r>
    <r>
      <rPr>
        <vertAlign val="superscript"/>
        <sz val="11"/>
        <color theme="1"/>
        <rFont val="Calibri"/>
        <family val="2"/>
        <scheme val="minor"/>
      </rPr>
      <t>[2]</t>
    </r>
  </si>
  <si>
    <r>
      <t xml:space="preserve">Countries that conduct regular customer satisfaction surveys (%) </t>
    </r>
    <r>
      <rPr>
        <vertAlign val="superscript"/>
        <sz val="11"/>
        <rFont val="Calibri"/>
        <family val="2"/>
        <scheme val="minor"/>
      </rPr>
      <t>[3]</t>
    </r>
  </si>
  <si>
    <r>
      <t xml:space="preserve">Countries with a process to screen suppliers in relation to social and environmental aspects (%) </t>
    </r>
    <r>
      <rPr>
        <vertAlign val="superscript"/>
        <sz val="11"/>
        <rFont val="Calibri"/>
        <family val="2"/>
        <scheme val="minor"/>
      </rPr>
      <t>[4]</t>
    </r>
  </si>
  <si>
    <r>
      <rPr>
        <b/>
        <vertAlign val="superscript"/>
        <sz val="10"/>
        <color theme="0" tint="-0.34998626667073579"/>
        <rFont val="Calibri"/>
        <family val="2"/>
        <scheme val="minor"/>
      </rPr>
      <t>[1]</t>
    </r>
    <r>
      <rPr>
        <b/>
        <sz val="10"/>
        <color theme="0" tint="-0.34998626667073579"/>
        <rFont val="Calibri"/>
        <family val="2"/>
        <scheme val="minor"/>
      </rPr>
      <t xml:space="preserve"> Voluntary turnover.</t>
    </r>
  </si>
  <si>
    <r>
      <rPr>
        <b/>
        <vertAlign val="superscript"/>
        <sz val="10"/>
        <color theme="0" tint="-0.34998626667073579"/>
        <rFont val="Calibri"/>
        <family val="2"/>
        <scheme val="minor"/>
      </rPr>
      <t>[2]</t>
    </r>
    <r>
      <rPr>
        <b/>
        <sz val="10"/>
        <color theme="0" tint="-0.34998626667073579"/>
        <rFont val="Calibri"/>
        <family val="2"/>
        <scheme val="minor"/>
      </rPr>
      <t xml:space="preserve"> Total employees including executive and non-executive positions. Considering only operations positions coverage is 75%.</t>
    </r>
  </si>
  <si>
    <r>
      <rPr>
        <b/>
        <vertAlign val="superscript"/>
        <sz val="10"/>
        <color theme="0" tint="-0.34998626667073579"/>
        <rFont val="Calibri"/>
        <family val="2"/>
        <scheme val="minor"/>
      </rPr>
      <t>[3]</t>
    </r>
    <r>
      <rPr>
        <b/>
        <sz val="10"/>
        <color theme="0" tint="-0.34998626667073579"/>
        <rFont val="Calibri"/>
        <family val="2"/>
        <scheme val="minor"/>
      </rPr>
      <t xml:space="preserve"> Methodology indicates the survey must be conducted at least every two years, although some countries perform it in an annual basis.</t>
    </r>
  </si>
  <si>
    <r>
      <rPr>
        <b/>
        <vertAlign val="superscript"/>
        <sz val="10"/>
        <color theme="0" tint="-0.34998626667073579"/>
        <rFont val="Calibri"/>
        <family val="2"/>
        <scheme val="minor"/>
      </rPr>
      <t>[4]</t>
    </r>
    <r>
      <rPr>
        <b/>
        <sz val="10"/>
        <color theme="0" tint="-0.34998626667073579"/>
        <rFont val="Calibri"/>
        <family val="2"/>
        <scheme val="minor"/>
      </rPr>
      <t xml:space="preserve"> 2012 recalculated due to an update of the consolidation methodology.</t>
    </r>
  </si>
  <si>
    <r>
      <t xml:space="preserve">Number of families participating in Patrimonio Hoy in Latin America Initiative (# accumulated) </t>
    </r>
    <r>
      <rPr>
        <vertAlign val="superscript"/>
        <sz val="11"/>
        <color theme="1"/>
        <rFont val="Calibri"/>
        <family val="2"/>
        <scheme val="minor"/>
      </rPr>
      <t>[1]</t>
    </r>
  </si>
  <si>
    <r>
      <t>Number of individuals benefited from Patrimonio Hoy (# accumulated)</t>
    </r>
    <r>
      <rPr>
        <vertAlign val="superscript"/>
        <sz val="11"/>
        <color theme="1"/>
        <rFont val="Calibri"/>
        <family val="2"/>
        <scheme val="minor"/>
      </rPr>
      <t xml:space="preserve"> [1]</t>
    </r>
  </si>
  <si>
    <r>
      <t xml:space="preserve">Total meters square built in Patrimonio Hoy Initiative (# accumulated) </t>
    </r>
    <r>
      <rPr>
        <vertAlign val="superscript"/>
        <sz val="11"/>
        <color theme="1"/>
        <rFont val="Calibri"/>
        <family val="2"/>
        <scheme val="minor"/>
      </rPr>
      <t>[1]</t>
    </r>
  </si>
  <si>
    <r>
      <rPr>
        <b/>
        <vertAlign val="superscript"/>
        <sz val="10"/>
        <color theme="0" tint="-0.34998626667073579"/>
        <rFont val="Calibri"/>
        <family val="2"/>
        <scheme val="minor"/>
      </rPr>
      <t>[1]</t>
    </r>
    <r>
      <rPr>
        <b/>
        <sz val="10"/>
        <color theme="0" tint="-0.34998626667073579"/>
        <rFont val="Calibri"/>
        <family val="2"/>
        <scheme val="minor"/>
      </rPr>
      <t xml:space="preserve"> Historical data from Dominican Republic has changed due to a better measurement with the introduction of SAP system.</t>
    </r>
  </si>
  <si>
    <r>
      <rPr>
        <b/>
        <vertAlign val="superscript"/>
        <sz val="10"/>
        <color theme="0" tint="-0.34998626667073579"/>
        <rFont val="Calibri"/>
        <family val="2"/>
        <scheme val="minor"/>
      </rPr>
      <t>[2]</t>
    </r>
    <r>
      <rPr>
        <b/>
        <sz val="10"/>
        <color theme="0" tint="-0.34998626667073579"/>
        <rFont val="Calibri"/>
        <family val="2"/>
        <scheme val="minor"/>
      </rPr>
      <t xml:space="preserve"> Accumulated years from all our social initiatives: Patrimonio Hoy since 1998, Construapoyo since 2005, and PCS since 2006.</t>
    </r>
  </si>
  <si>
    <t>Operations with an internal Environmental Management System implemented (%)</t>
  </si>
  <si>
    <t>Operations with a CEMEX Environmental Management System implemented (%)</t>
  </si>
  <si>
    <t xml:space="preserve">  Northern Europe</t>
  </si>
  <si>
    <r>
      <t xml:space="preserve">Total number of families participating in Inclusive Businesses (Construapoyo y PCS) </t>
    </r>
    <r>
      <rPr>
        <vertAlign val="superscript"/>
        <sz val="11"/>
        <color theme="1"/>
        <rFont val="Calibri"/>
        <family val="2"/>
        <scheme val="minor"/>
      </rPr>
      <t>[2]</t>
    </r>
  </si>
  <si>
    <r>
      <t xml:space="preserve">Total number of families participating within all social initiatives </t>
    </r>
    <r>
      <rPr>
        <vertAlign val="superscript"/>
        <sz val="11"/>
        <color theme="1"/>
        <rFont val="Calibri"/>
        <family val="2"/>
        <scheme val="minor"/>
      </rPr>
      <t>[2]</t>
    </r>
  </si>
  <si>
    <r>
      <t xml:space="preserve">Total number of individuals benefited from all social initiatives </t>
    </r>
    <r>
      <rPr>
        <vertAlign val="superscript"/>
        <sz val="11"/>
        <color theme="1"/>
        <rFont val="Calibri"/>
        <family val="2"/>
        <scheme val="minor"/>
      </rPr>
      <t>[2]</t>
    </r>
  </si>
  <si>
    <r>
      <t xml:space="preserve">Total number of families participating in Inclusive Businesses (Construapoyo y PCS) </t>
    </r>
    <r>
      <rPr>
        <vertAlign val="superscript"/>
        <sz val="11"/>
        <color theme="1"/>
        <rFont val="Calibri"/>
        <family val="2"/>
        <scheme val="minor"/>
      </rPr>
      <t>**</t>
    </r>
  </si>
  <si>
    <r>
      <t xml:space="preserve">Total number of families participating within all social initiatives </t>
    </r>
    <r>
      <rPr>
        <vertAlign val="superscript"/>
        <sz val="11"/>
        <color theme="1"/>
        <rFont val="Calibri"/>
        <family val="2"/>
        <scheme val="minor"/>
      </rPr>
      <t>**</t>
    </r>
  </si>
  <si>
    <r>
      <t xml:space="preserve">Total number of individuals benefited from all social initiatives </t>
    </r>
    <r>
      <rPr>
        <vertAlign val="superscript"/>
        <sz val="11"/>
        <color theme="1"/>
        <rFont val="Calibri"/>
        <family val="2"/>
        <scheme val="minor"/>
      </rPr>
      <t>**</t>
    </r>
  </si>
  <si>
    <t>Indirect energy consumption (GWh)</t>
  </si>
  <si>
    <t>Operations with employee volunteering programs (%)</t>
  </si>
  <si>
    <r>
      <rPr>
        <b/>
        <vertAlign val="superscript"/>
        <sz val="10"/>
        <color theme="0" tint="-0.499984740745262"/>
        <rFont val="Calibri"/>
        <family val="2"/>
        <scheme val="minor"/>
      </rPr>
      <t>[1]</t>
    </r>
    <r>
      <rPr>
        <b/>
        <sz val="10"/>
        <color theme="0" tint="-0.499984740745262"/>
        <rFont val="Calibri"/>
        <family val="2"/>
        <scheme val="minor"/>
      </rPr>
      <t xml:space="preserve"> Every CEMEX country decides according to their market and customer needs to calculate the carbon footprint at a yearly basis. However, CEMEX is committed to do the complete calculation exercise for 100% of its facilities every 2 years.</t>
    </r>
  </si>
  <si>
    <r>
      <rPr>
        <b/>
        <vertAlign val="superscript"/>
        <sz val="10"/>
        <color theme="0" tint="-0.499984740745262"/>
        <rFont val="Calibri"/>
        <family val="2"/>
        <scheme val="minor"/>
      </rPr>
      <t>[3]</t>
    </r>
    <r>
      <rPr>
        <b/>
        <sz val="10"/>
        <color theme="0" tint="-0.499984740745262"/>
        <rFont val="Calibri"/>
        <family val="2"/>
        <scheme val="minor"/>
      </rPr>
      <t xml:space="preserve"> 2012 data recalculated due to an adjustment of the calculation methodology in some countries.</t>
    </r>
  </si>
  <si>
    <r>
      <rPr>
        <b/>
        <vertAlign val="superscript"/>
        <sz val="10"/>
        <color theme="0" tint="-0.499984740745262"/>
        <rFont val="Calibri"/>
        <family val="2"/>
        <scheme val="minor"/>
      </rPr>
      <t>[4]</t>
    </r>
    <r>
      <rPr>
        <b/>
        <sz val="10"/>
        <color theme="0" tint="-0.499984740745262"/>
        <rFont val="Calibri"/>
        <family val="2"/>
        <scheme val="minor"/>
      </rPr>
      <t xml:space="preserve"> An update of our measurement methodology in some countries impacted our emission figures for 2013, which show a slight increase in Dust and NOx when compared to 2012.</t>
    </r>
  </si>
  <si>
    <r>
      <rPr>
        <b/>
        <vertAlign val="superscript"/>
        <sz val="10"/>
        <color theme="0" tint="-0.499984740745262"/>
        <rFont val="Calibri"/>
        <family val="2"/>
        <scheme val="minor"/>
      </rPr>
      <t>[5]</t>
    </r>
    <r>
      <rPr>
        <b/>
        <sz val="10"/>
        <color theme="0" tint="-0.499984740745262"/>
        <rFont val="Calibri"/>
        <family val="2"/>
        <scheme val="minor"/>
      </rPr>
      <t xml:space="preserve"> Under the framework of CEMEX-IUCN Water Project, in 2012 we developed our own methodology to standardize the reporting of our water KPIs. For this reason, we have updated our water KPIs reported in 2012 in order to make them fully consistent with this methodology. In addition to this, in 2013, we have continued working on strengthening our reporting systems, which has lead to more accurate data than what we have collected before. By having a better understanding of our water KPIs, we are preparing ourselves to define actions to reduce our water consumption in the short term.</t>
    </r>
  </si>
  <si>
    <r>
      <rPr>
        <b/>
        <vertAlign val="superscript"/>
        <sz val="10"/>
        <color theme="0" tint="-0.499984740745262"/>
        <rFont val="Calibri"/>
        <family val="2"/>
        <scheme val="minor"/>
      </rPr>
      <t>[6]</t>
    </r>
    <r>
      <rPr>
        <b/>
        <sz val="10"/>
        <color theme="0" tint="-0.499984740745262"/>
        <rFont val="Calibri"/>
        <family val="2"/>
        <scheme val="minor"/>
      </rPr>
      <t xml:space="preserve"> Considering sites that use water for aggregates production (including wet screening and aggregate washing).</t>
    </r>
  </si>
  <si>
    <r>
      <rPr>
        <b/>
        <vertAlign val="superscript"/>
        <sz val="10"/>
        <color theme="0" tint="-0.499984740745262"/>
        <rFont val="Calibri"/>
        <family val="2"/>
        <scheme val="minor"/>
      </rPr>
      <t>[7]</t>
    </r>
    <r>
      <rPr>
        <b/>
        <sz val="10"/>
        <color theme="0" tint="-0.499984740745262"/>
        <rFont val="Calibri"/>
        <family val="2"/>
        <scheme val="minor"/>
      </rPr>
      <t xml:space="preserve"> Decrease in 2013 due to the number of active sites considered.</t>
    </r>
  </si>
  <si>
    <r>
      <rPr>
        <b/>
        <vertAlign val="superscript"/>
        <sz val="10"/>
        <color theme="0" tint="-0.499984740745262"/>
        <rFont val="Calibri"/>
        <family val="2"/>
        <scheme val="minor"/>
      </rPr>
      <t>[8]</t>
    </r>
    <r>
      <rPr>
        <b/>
        <sz val="10"/>
        <color theme="0" tint="-0.499984740745262"/>
        <rFont val="Calibri"/>
        <family val="2"/>
        <scheme val="minor"/>
      </rPr>
      <t xml:space="preserve"> Voluntary turnover.</t>
    </r>
  </si>
  <si>
    <r>
      <rPr>
        <b/>
        <vertAlign val="superscript"/>
        <sz val="10"/>
        <color theme="0" tint="-0.499984740745262"/>
        <rFont val="Calibri"/>
        <family val="2"/>
        <scheme val="minor"/>
      </rPr>
      <t>[9]</t>
    </r>
    <r>
      <rPr>
        <b/>
        <sz val="10"/>
        <color theme="0" tint="-0.499984740745262"/>
        <rFont val="Calibri"/>
        <family val="2"/>
        <scheme val="minor"/>
      </rPr>
      <t xml:space="preserve"> Total employees including executive and non-executive positions. Considering only operations positions coverage is 75%.</t>
    </r>
  </si>
  <si>
    <r>
      <rPr>
        <b/>
        <vertAlign val="superscript"/>
        <sz val="10"/>
        <color theme="0" tint="-0.499984740745262"/>
        <rFont val="Calibri"/>
        <family val="2"/>
        <scheme val="minor"/>
      </rPr>
      <t>[10]</t>
    </r>
    <r>
      <rPr>
        <b/>
        <sz val="10"/>
        <color theme="0" tint="-0.499984740745262"/>
        <rFont val="Calibri"/>
        <family val="2"/>
        <scheme val="minor"/>
      </rPr>
      <t xml:space="preserve"> Methodology indicates the survey must be conducted at least every two years, although some countries perform it in an annual basis.</t>
    </r>
  </si>
  <si>
    <r>
      <rPr>
        <b/>
        <vertAlign val="superscript"/>
        <sz val="10"/>
        <color theme="0" tint="-0.499984740745262"/>
        <rFont val="Calibri"/>
        <family val="2"/>
        <scheme val="minor"/>
      </rPr>
      <t>[11]</t>
    </r>
    <r>
      <rPr>
        <b/>
        <sz val="10"/>
        <color theme="0" tint="-0.499984740745262"/>
        <rFont val="Calibri"/>
        <family val="2"/>
        <scheme val="minor"/>
      </rPr>
      <t xml:space="preserve"> 2012 recalculated due to an update of the consolidation methodology.</t>
    </r>
  </si>
  <si>
    <r>
      <rPr>
        <b/>
        <vertAlign val="superscript"/>
        <sz val="10"/>
        <color theme="0" tint="-0.499984740745262"/>
        <rFont val="Calibri"/>
        <family val="2"/>
        <scheme val="minor"/>
      </rPr>
      <t>[12]</t>
    </r>
    <r>
      <rPr>
        <b/>
        <sz val="10"/>
        <color theme="0" tint="-0.499984740745262"/>
        <rFont val="Calibri"/>
        <family val="2"/>
        <scheme val="minor"/>
      </rPr>
      <t xml:space="preserve"> Historical data from Dominican Republic has changed due to a better measurement with the introduction of SAP system.</t>
    </r>
  </si>
  <si>
    <r>
      <rPr>
        <b/>
        <vertAlign val="superscript"/>
        <sz val="10"/>
        <color theme="0" tint="-0.499984740745262"/>
        <rFont val="Calibri"/>
        <family val="2"/>
        <scheme val="minor"/>
      </rPr>
      <t>[13]</t>
    </r>
    <r>
      <rPr>
        <b/>
        <sz val="10"/>
        <color theme="0" tint="-0.499984740745262"/>
        <rFont val="Calibri"/>
        <family val="2"/>
        <scheme val="minor"/>
      </rPr>
      <t xml:space="preserve"> Accumulated years from all our social initiatives: Patrimonio Hoy since 1998, Construapoyo since 2005, and PCS since 2006.</t>
    </r>
  </si>
  <si>
    <r>
      <t xml:space="preserve">Total number of individuals benefited from all social initiatives </t>
    </r>
    <r>
      <rPr>
        <vertAlign val="superscript"/>
        <sz val="11"/>
        <color theme="1"/>
        <rFont val="Calibri"/>
        <family val="2"/>
        <scheme val="minor"/>
      </rPr>
      <t>[13]</t>
    </r>
  </si>
  <si>
    <r>
      <t xml:space="preserve">Total number of families participating within all social initiatives </t>
    </r>
    <r>
      <rPr>
        <vertAlign val="superscript"/>
        <sz val="11"/>
        <color theme="1"/>
        <rFont val="Calibri"/>
        <family val="2"/>
        <scheme val="minor"/>
      </rPr>
      <t>[13]</t>
    </r>
  </si>
  <si>
    <r>
      <t xml:space="preserve">Total number of families participating in Inclusive Businesses (Construapoyo y PCS) </t>
    </r>
    <r>
      <rPr>
        <vertAlign val="superscript"/>
        <sz val="11"/>
        <color theme="1"/>
        <rFont val="Calibri"/>
        <family val="2"/>
        <scheme val="minor"/>
      </rPr>
      <t>[13]</t>
    </r>
  </si>
  <si>
    <r>
      <t xml:space="preserve">Number of families participating in Patrimonio Hoy in Latin America Initiative (# accumulated) </t>
    </r>
    <r>
      <rPr>
        <vertAlign val="superscript"/>
        <sz val="11"/>
        <color theme="1"/>
        <rFont val="Calibri"/>
        <family val="2"/>
        <scheme val="minor"/>
      </rPr>
      <t>[12]</t>
    </r>
  </si>
  <si>
    <r>
      <t>Number of individuals benefited from Patrimonio Hoy (# accumulated)</t>
    </r>
    <r>
      <rPr>
        <vertAlign val="superscript"/>
        <sz val="11"/>
        <color theme="1"/>
        <rFont val="Calibri"/>
        <family val="2"/>
        <scheme val="minor"/>
      </rPr>
      <t xml:space="preserve"> [12]</t>
    </r>
  </si>
  <si>
    <r>
      <t xml:space="preserve">Alternative Fuels Rate (%) </t>
    </r>
    <r>
      <rPr>
        <b/>
        <vertAlign val="superscript"/>
        <sz val="11"/>
        <color theme="0"/>
        <rFont val="Calibri"/>
        <family val="2"/>
        <scheme val="minor"/>
      </rPr>
      <t>[2]</t>
    </r>
  </si>
  <si>
    <r>
      <t xml:space="preserve">Waste types used as alternative fuels (%) </t>
    </r>
    <r>
      <rPr>
        <b/>
        <vertAlign val="superscript"/>
        <sz val="11"/>
        <color theme="0"/>
        <rFont val="Calibri"/>
        <family val="2"/>
        <scheme val="minor"/>
      </rPr>
      <t>[2]</t>
    </r>
  </si>
  <si>
    <r>
      <t xml:space="preserve">Specific energy consumption, aggregates (kWh/ton) </t>
    </r>
    <r>
      <rPr>
        <vertAlign val="superscript"/>
        <sz val="11"/>
        <rFont val="Calibri"/>
        <family val="2"/>
        <scheme val="minor"/>
      </rPr>
      <t>[3]</t>
    </r>
  </si>
  <si>
    <r>
      <t xml:space="preserve">2013 </t>
    </r>
    <r>
      <rPr>
        <b/>
        <vertAlign val="superscript"/>
        <sz val="11"/>
        <color theme="0"/>
        <rFont val="Calibri"/>
        <family val="2"/>
        <scheme val="minor"/>
      </rPr>
      <t>[4]</t>
    </r>
  </si>
  <si>
    <r>
      <t xml:space="preserve">Water Management </t>
    </r>
    <r>
      <rPr>
        <b/>
        <vertAlign val="superscript"/>
        <sz val="11"/>
        <color theme="0"/>
        <rFont val="Calibri"/>
        <family val="2"/>
        <scheme val="minor"/>
      </rPr>
      <t>[5]</t>
    </r>
  </si>
  <si>
    <r>
      <t xml:space="preserve">  Aggregates </t>
    </r>
    <r>
      <rPr>
        <vertAlign val="superscript"/>
        <sz val="11"/>
        <color theme="1"/>
        <rFont val="Calibri"/>
        <family val="2"/>
        <scheme val="minor"/>
      </rPr>
      <t>[6]</t>
    </r>
  </si>
  <si>
    <r>
      <t xml:space="preserve">Operations with a Qualified health professional onsite or with access to an external health provider </t>
    </r>
    <r>
      <rPr>
        <vertAlign val="superscript"/>
        <sz val="11"/>
        <color theme="1"/>
        <rFont val="Calibri"/>
        <family val="2"/>
        <scheme val="minor"/>
      </rPr>
      <t>[7]</t>
    </r>
  </si>
  <si>
    <r>
      <t xml:space="preserve">Empoyee turnover rate (%) </t>
    </r>
    <r>
      <rPr>
        <vertAlign val="superscript"/>
        <sz val="11"/>
        <color theme="1"/>
        <rFont val="Calibri"/>
        <family val="2"/>
        <scheme val="minor"/>
      </rPr>
      <t>[8]</t>
    </r>
  </si>
  <si>
    <r>
      <t xml:space="preserve">Employees represented by an independent union or covered by a collective bargaining agreement (%) </t>
    </r>
    <r>
      <rPr>
        <vertAlign val="superscript"/>
        <sz val="11"/>
        <color theme="1"/>
        <rFont val="Calibri"/>
        <family val="2"/>
        <scheme val="minor"/>
      </rPr>
      <t>[9]</t>
    </r>
  </si>
  <si>
    <r>
      <t xml:space="preserve">Countries that conduct regular customer satisfaction surveys (%) </t>
    </r>
    <r>
      <rPr>
        <vertAlign val="superscript"/>
        <sz val="11"/>
        <rFont val="Calibri"/>
        <family val="2"/>
        <scheme val="minor"/>
      </rPr>
      <t>[10]</t>
    </r>
  </si>
  <si>
    <r>
      <t xml:space="preserve">Countries with a process to screen suppliers in relation to social and environmental aspects (%) </t>
    </r>
    <r>
      <rPr>
        <vertAlign val="superscript"/>
        <sz val="11"/>
        <rFont val="Calibri"/>
        <family val="2"/>
        <scheme val="minor"/>
      </rPr>
      <t>[11]</t>
    </r>
  </si>
  <si>
    <r>
      <rPr>
        <b/>
        <vertAlign val="superscript"/>
        <sz val="10"/>
        <color theme="0" tint="-0.499984740745262"/>
        <rFont val="Calibri"/>
        <family val="2"/>
        <scheme val="minor"/>
      </rPr>
      <t>[2]</t>
    </r>
    <r>
      <rPr>
        <b/>
        <sz val="10"/>
        <color theme="0" tint="-0.499984740745262"/>
        <rFont val="Calibri"/>
        <family val="2"/>
        <scheme val="minor"/>
      </rPr>
      <t xml:space="preserve"> The percentage of Biomass of 2013 has increased in accordance with the applicable accreditation and verification regulations for those countries covered by the European Union Emissions Trading System (EU ETS).</t>
    </r>
  </si>
  <si>
    <t>Operations certified with OHSAS 18001:2007 (Occupational Health and Safety Management System)(%)</t>
  </si>
  <si>
    <r>
      <t xml:space="preserve">Total square meters built in Patrimonio Hoy Initiative (# accumulated) </t>
    </r>
    <r>
      <rPr>
        <vertAlign val="superscript"/>
        <sz val="11"/>
        <color theme="1"/>
        <rFont val="Calibri"/>
        <family val="2"/>
        <scheme val="minor"/>
      </rPr>
      <t>[12]</t>
    </r>
  </si>
  <si>
    <t>Moderate environmental incidents - Category 2 (#)</t>
  </si>
  <si>
    <t>Ready-mix</t>
  </si>
  <si>
    <t xml:space="preserve">  Ready-mix (l /cubic meters)</t>
  </si>
  <si>
    <t xml:space="preserve">  Ready-mix (Millions cubic meters)</t>
  </si>
  <si>
    <t>our performance in detail</t>
  </si>
  <si>
    <t>Addressing the Urbanization Challenge</t>
  </si>
  <si>
    <t>2013 Sustainable Development Report</t>
  </si>
  <si>
    <t>Associated fines (USD million)</t>
  </si>
  <si>
    <t>Number of houses built under CEMEX affordable housing program</t>
  </si>
  <si>
    <t xml:space="preserve">  41-50</t>
  </si>
  <si>
    <t>Lost-time injury (LTI) frequency rate, employees (per million hours worked)</t>
  </si>
</sst>
</file>

<file path=xl/styles.xml><?xml version="1.0" encoding="utf-8"?>
<styleSheet xmlns="http://schemas.openxmlformats.org/spreadsheetml/2006/main">
  <numFmts count="53">
    <numFmt numFmtId="6" formatCode="&quot;$&quot;#,##0_);[Red]\(&quot;$&quot;#,##0\)"/>
    <numFmt numFmtId="8" formatCode="&quot;$&quot;#,##0.00_);[Red]\(&quot;$&quot;#,##0.00\)"/>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0.0_);\(#,##0.0\)"/>
    <numFmt numFmtId="167" formatCode="_(* #,##0.0_);_(* \(#,##0.0\);_(* &quot;-&quot;??_);_(@_)"/>
    <numFmt numFmtId="168" formatCode="0.0%"/>
    <numFmt numFmtId="169" formatCode="#,##0.00&quot; $&quot;;\-#,##0.00&quot; $&quot;"/>
    <numFmt numFmtId="170" formatCode="0.0000%"/>
    <numFmt numFmtId="171" formatCode="General_)"/>
    <numFmt numFmtId="172" formatCode="##\-##_)"/>
    <numFmt numFmtId="173" formatCode="[h]:mm"/>
    <numFmt numFmtId="174" formatCode="[Blue]General"/>
    <numFmt numFmtId="175" formatCode="_(* #,##0.0000_);_(* \(#,##0.0000\);_(* &quot;-&quot;??_);_(@_)"/>
    <numFmt numFmtId="176" formatCode="#,##0.00&quot;£&quot;_);[Red]\(#,##0.00&quot;£&quot;\)"/>
    <numFmt numFmtId="177" formatCode="_ * #,##0_)&quot;£&quot;_ ;_ * \(#,##0\)&quot;£&quot;_ ;_ * &quot;-&quot;_)&quot;£&quot;_ ;_ @_ "/>
    <numFmt numFmtId="178" formatCode="0.0%;\(0.0%\)"/>
    <numFmt numFmtId="179" formatCode="[Blue]#,##0.0\ ;[Blue]\(#,##0.0\)"/>
    <numFmt numFmtId="180" formatCode="[Green]#,##0.0\ ;[Green]\(#,##0.0\)"/>
    <numFmt numFmtId="181" formatCode="\$#,##0\ ;\(\$#,##0\)"/>
    <numFmt numFmtId="182" formatCode="0.0#"/>
    <numFmt numFmtId="183" formatCode="&quot;$&quot;#,##0;[Red]\-&quot;$&quot;#,##0"/>
    <numFmt numFmtId="184" formatCode="m/d/yy\ h:mm"/>
    <numFmt numFmtId="185" formatCode="_(* #,##0.0_);_(* \(#,##0.0\);_(* &quot;-&quot;?_);_(@_)"/>
    <numFmt numFmtId="186" formatCode="#\-##_)"/>
    <numFmt numFmtId="187" formatCode="_([$€]* #,##0.00_);_([$€]* \(#,##0.00\);_([$€]* &quot;-&quot;??_);_(@_)"/>
    <numFmt numFmtId="188" formatCode="_ [$€-2]\ * #,##0.00_ ;_ [$€-2]\ * \-#,##0.00_ ;_ [$€-2]\ * &quot;-&quot;??_ "/>
    <numFmt numFmtId="189" formatCode="#,##0.0___);\-#,##0.0___);* @___)"/>
    <numFmt numFmtId="190" formatCode="#,##0.0_______________);\-#,##0.0_______________);* @_______________)"/>
    <numFmt numFmtId="191" formatCode="#,##0.00\ &quot;Pts&quot;;[Red]\-#,##0.00\ &quot;Pts&quot;"/>
    <numFmt numFmtId="192" formatCode="_-* #,##0.0_-;\-* #,##0.0_-;_-* &quot;-&quot;??_-;_-@_-"/>
    <numFmt numFmtId="193" formatCode="0;[Red]0"/>
    <numFmt numFmtId="194" formatCode="#,##0_);\(#,##0\);&quot;-          &quot;"/>
    <numFmt numFmtId="195" formatCode="\ \ \ @"/>
    <numFmt numFmtId="196" formatCode="\ \ \ \ \ \ @"/>
    <numFmt numFmtId="197" formatCode="&quot;$&quot;\ #,##0.00;[Red]&quot;$&quot;\ \-#,##0.00"/>
    <numFmt numFmtId="198" formatCode="#,##0.0000000"/>
    <numFmt numFmtId="199" formatCode="#,##0.0000"/>
    <numFmt numFmtId="200" formatCode="_ * #,##0_ ;_ * \-#,##0_ ;_ * &quot;-&quot;_ ;_ @_ "/>
    <numFmt numFmtId="201" formatCode="mmm\ dd\,\ yyyy"/>
    <numFmt numFmtId="202" formatCode="yyyy"/>
    <numFmt numFmtId="203" formatCode="_ * #,##0_)_£_ ;_ * \(#,##0\)_£_ ;_ * &quot;-&quot;_)_£_ ;_ @_ "/>
    <numFmt numFmtId="204" formatCode="_-* #,##0_-;\-* #,##0_-;_-* &quot;-&quot;_-;_-@_-"/>
    <numFmt numFmtId="205" formatCode="_-* #,##0.00_-;\-* #,##0.00_-;_-* &quot;-&quot;??_-;_-@_-"/>
    <numFmt numFmtId="206" formatCode="_-&quot;$&quot;* #,##0_-;\-&quot;$&quot;* #,##0_-;_-&quot;$&quot;* &quot;-&quot;_-;_-@_-"/>
    <numFmt numFmtId="207" formatCode="_-&quot;$&quot;* #,##0.00_-;\-&quot;$&quot;* #,##0.00_-;_-&quot;$&quot;* &quot;-&quot;??_-;_-@_-"/>
    <numFmt numFmtId="208" formatCode="_-* #,##0.00\ _€_-;\-* #,##0.00\ _€_-;_-* &quot;-&quot;??\ _€_-;_-@_-"/>
    <numFmt numFmtId="209" formatCode="_(&quot;Q&quot;* #,##0.00_);_(&quot;Q&quot;* \(#,##0.00\);_(&quot;Q&quot;* &quot;-&quot;??_);_(@_)"/>
    <numFmt numFmtId="210" formatCode="_-* #,##0.00\ _K_č_-;\-* #,##0.00\ _K_č_-;_-* &quot;-&quot;??\ _K_č_-;_-@_-"/>
    <numFmt numFmtId="211" formatCode="_ * #,##0.00_ ;_ * \-#,##0.00_ ;_ * &quot;-&quot;??_ ;_ @_ "/>
  </numFmts>
  <fonts count="164">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vertAlign val="superscript"/>
      <sz val="11"/>
      <color theme="1"/>
      <name val="Calibri"/>
      <family val="2"/>
      <scheme val="minor"/>
    </font>
    <font>
      <sz val="11"/>
      <color theme="0" tint="-0.499984740745262"/>
      <name val="Calibri"/>
      <family val="2"/>
      <scheme val="minor"/>
    </font>
    <font>
      <sz val="11"/>
      <name val="Calibri"/>
      <family val="2"/>
      <scheme val="minor"/>
    </font>
    <font>
      <b/>
      <sz val="11"/>
      <color theme="0" tint="-0.499984740745262"/>
      <name val="Calibri"/>
      <family val="2"/>
      <scheme val="minor"/>
    </font>
    <font>
      <sz val="10"/>
      <name val="Arial"/>
      <family val="2"/>
    </font>
    <font>
      <sz val="10"/>
      <name val="Trebuchet MS"/>
      <family val="2"/>
    </font>
    <font>
      <sz val="10"/>
      <name val="Trebuchet MS"/>
      <family val="2"/>
    </font>
    <font>
      <sz val="8"/>
      <name val="Trebuchet MS"/>
      <family val="2"/>
    </font>
    <font>
      <b/>
      <sz val="10"/>
      <name val="Arial"/>
      <family val="2"/>
    </font>
    <font>
      <b/>
      <sz val="8"/>
      <name val="Arial"/>
      <family val="2"/>
    </font>
    <font>
      <sz val="11"/>
      <color indexed="8"/>
      <name val="Calibri"/>
      <family val="2"/>
    </font>
    <font>
      <sz val="11"/>
      <color indexed="9"/>
      <name val="Calibri"/>
      <family val="2"/>
    </font>
    <font>
      <sz val="11"/>
      <color indexed="20"/>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i/>
      <sz val="11"/>
      <color indexed="23"/>
      <name val="Calibri"/>
      <family val="2"/>
    </font>
    <font>
      <b/>
      <sz val="18"/>
      <color indexed="24"/>
      <name val="Arial"/>
      <family val="2"/>
    </font>
    <font>
      <b/>
      <sz val="12"/>
      <color indexed="24"/>
      <name val="Arial"/>
      <family val="2"/>
    </font>
    <font>
      <sz val="11"/>
      <color indexed="60"/>
      <name val="Calibri"/>
      <family val="2"/>
    </font>
    <font>
      <b/>
      <sz val="11"/>
      <color indexed="63"/>
      <name val="Calibri"/>
      <family val="2"/>
    </font>
    <font>
      <sz val="11"/>
      <color indexed="10"/>
      <name val="Calibri"/>
      <family val="2"/>
    </font>
    <font>
      <b/>
      <sz val="10"/>
      <name val="Times New Roman"/>
      <family val="1"/>
    </font>
    <font>
      <sz val="10"/>
      <name val="Arial"/>
      <family val="2"/>
    </font>
    <font>
      <sz val="10"/>
      <name val="MS Sans Serif"/>
      <family val="2"/>
    </font>
    <font>
      <sz val="10"/>
      <name val="MS Sans Serif"/>
      <family val="2"/>
    </font>
    <font>
      <sz val="10"/>
      <name val="Courier"/>
      <family val="3"/>
    </font>
    <font>
      <sz val="10"/>
      <name val="Courier"/>
      <family val="3"/>
    </font>
    <font>
      <sz val="11"/>
      <color indexed="8"/>
      <name val="Calibri"/>
      <family val="2"/>
      <charset val="238"/>
    </font>
    <font>
      <sz val="11"/>
      <color indexed="8"/>
      <name val="Czcionka tekstu podstawowego"/>
      <family val="2"/>
      <charset val="238"/>
    </font>
    <font>
      <sz val="9"/>
      <name val="Times New Roman"/>
      <family val="1"/>
    </font>
    <font>
      <sz val="11"/>
      <color indexed="9"/>
      <name val="Calibri"/>
      <family val="2"/>
      <charset val="238"/>
    </font>
    <font>
      <sz val="11"/>
      <color indexed="9"/>
      <name val="Czcionka tekstu podstawowego"/>
      <family val="2"/>
      <charset val="238"/>
    </font>
    <font>
      <b/>
      <sz val="9"/>
      <name val="Times New Roman"/>
      <family val="1"/>
    </font>
    <font>
      <sz val="10"/>
      <name val="Helv"/>
    </font>
    <font>
      <b/>
      <sz val="11"/>
      <color indexed="8"/>
      <name val="Calibri"/>
      <family val="2"/>
      <charset val="238"/>
    </font>
    <font>
      <sz val="11"/>
      <color indexed="20"/>
      <name val="Calibri"/>
      <family val="2"/>
      <charset val="238"/>
    </font>
    <font>
      <b/>
      <sz val="10"/>
      <name val="Arial"/>
      <family val="2"/>
    </font>
    <font>
      <sz val="10"/>
      <color indexed="8"/>
      <name val="Arial"/>
      <family val="2"/>
    </font>
    <font>
      <sz val="10"/>
      <color indexed="24"/>
      <name val="Arial"/>
      <family val="2"/>
    </font>
    <font>
      <sz val="10"/>
      <name val="BERNHARD"/>
    </font>
    <font>
      <sz val="9"/>
      <color indexed="8"/>
      <name val="Arial"/>
      <family val="2"/>
    </font>
    <font>
      <sz val="11"/>
      <color indexed="62"/>
      <name val="Czcionka tekstu podstawowego"/>
      <family val="2"/>
      <charset val="238"/>
    </font>
    <font>
      <b/>
      <sz val="11"/>
      <color indexed="63"/>
      <name val="Czcionka tekstu podstawowego"/>
      <family val="2"/>
      <charset val="238"/>
    </font>
    <font>
      <b/>
      <sz val="10"/>
      <color indexed="12"/>
      <name val="Arial"/>
      <family val="2"/>
    </font>
    <font>
      <sz val="11"/>
      <name val="??"/>
      <family val="3"/>
      <charset val="129"/>
    </font>
    <font>
      <sz val="1"/>
      <color indexed="8"/>
      <name val="Courier"/>
      <family val="3"/>
    </font>
    <font>
      <sz val="1"/>
      <color indexed="8"/>
      <name val="Courier"/>
      <family val="3"/>
    </font>
    <font>
      <sz val="11"/>
      <color indexed="17"/>
      <name val="Czcionka tekstu podstawowego"/>
      <family val="2"/>
      <charset val="238"/>
    </font>
    <font>
      <b/>
      <sz val="1"/>
      <color indexed="8"/>
      <name val="Courier"/>
      <family val="3"/>
    </font>
    <font>
      <b/>
      <sz val="1"/>
      <color indexed="8"/>
      <name val="Courier"/>
      <family val="3"/>
    </font>
    <font>
      <b/>
      <sz val="11"/>
      <color indexed="8"/>
      <name val="Calibri"/>
      <family val="2"/>
    </font>
    <font>
      <sz val="11"/>
      <color indexed="62"/>
      <name val="Calibri"/>
      <family val="2"/>
    </font>
    <font>
      <b/>
      <sz val="10"/>
      <color indexed="10"/>
      <name val="Wingdings"/>
      <charset val="2"/>
    </font>
    <font>
      <u/>
      <sz val="10"/>
      <color indexed="36"/>
      <name val="Arial"/>
      <family val="2"/>
    </font>
    <font>
      <sz val="8"/>
      <name val="Arial"/>
      <family val="2"/>
    </font>
    <font>
      <sz val="11"/>
      <name val="–¾’©"/>
      <charset val="128"/>
    </font>
    <font>
      <sz val="10"/>
      <color indexed="23"/>
      <name val="Arial"/>
      <family val="2"/>
    </font>
    <font>
      <sz val="8"/>
      <name val="Arial"/>
      <family val="2"/>
    </font>
    <font>
      <b/>
      <sz val="16"/>
      <name val="Arial"/>
      <family val="2"/>
    </font>
    <font>
      <b/>
      <u/>
      <sz val="11"/>
      <color indexed="37"/>
      <name val="Arial"/>
      <family val="2"/>
    </font>
    <font>
      <b/>
      <sz val="12"/>
      <name val="Arial"/>
      <family val="2"/>
    </font>
    <font>
      <b/>
      <sz val="18"/>
      <color indexed="24"/>
      <name val="Arial"/>
      <family val="2"/>
    </font>
    <font>
      <b/>
      <sz val="12"/>
      <color indexed="24"/>
      <name val="Arial"/>
      <family val="2"/>
    </font>
    <font>
      <b/>
      <sz val="12"/>
      <name val="Times New Roman"/>
      <family val="1"/>
    </font>
    <font>
      <sz val="10"/>
      <color indexed="12"/>
      <name val="Arial"/>
      <family val="2"/>
    </font>
    <font>
      <u/>
      <sz val="10"/>
      <color indexed="12"/>
      <name val="Arial"/>
      <family val="2"/>
    </font>
    <font>
      <u/>
      <sz val="8"/>
      <color indexed="12"/>
      <name val="Arial"/>
      <family val="2"/>
    </font>
    <font>
      <u/>
      <sz val="7.5"/>
      <color indexed="12"/>
      <name val="MS Sans Serif"/>
      <family val="2"/>
    </font>
    <font>
      <u/>
      <sz val="10"/>
      <color indexed="12"/>
      <name val="Arial"/>
      <family val="2"/>
    </font>
    <font>
      <sz val="11"/>
      <color indexed="52"/>
      <name val="Czcionka tekstu podstawowego"/>
      <family val="2"/>
      <charset val="238"/>
    </font>
    <font>
      <b/>
      <sz val="11"/>
      <color indexed="9"/>
      <name val="Czcionka tekstu podstawowego"/>
      <family val="2"/>
      <charset val="238"/>
    </font>
    <font>
      <b/>
      <sz val="11"/>
      <color indexed="9"/>
      <name val="Calibri"/>
      <family val="2"/>
      <charset val="238"/>
    </font>
    <font>
      <sz val="10"/>
      <name val="Times New Roman"/>
      <family val="1"/>
    </font>
    <font>
      <sz val="10"/>
      <name val="Times New Roman"/>
      <family val="1"/>
    </font>
    <font>
      <b/>
      <sz val="15"/>
      <color indexed="56"/>
      <name val="Calibri"/>
      <family val="2"/>
      <charset val="238"/>
    </font>
    <font>
      <b/>
      <sz val="13"/>
      <color indexed="56"/>
      <name val="Calibri"/>
      <family val="2"/>
      <charset val="238"/>
    </font>
    <font>
      <b/>
      <sz val="11"/>
      <color indexed="56"/>
      <name val="Calibri"/>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b/>
      <sz val="18"/>
      <color indexed="56"/>
      <name val="Cambria"/>
      <family val="2"/>
      <charset val="238"/>
    </font>
    <font>
      <sz val="11"/>
      <color indexed="60"/>
      <name val="Czcionka tekstu podstawowego"/>
      <family val="2"/>
      <charset val="238"/>
    </font>
    <font>
      <sz val="11"/>
      <color indexed="60"/>
      <name val="Calibri"/>
      <family val="2"/>
      <charset val="238"/>
    </font>
    <font>
      <sz val="7"/>
      <name val="Small Fonts"/>
      <family val="2"/>
    </font>
    <font>
      <sz val="7"/>
      <name val="Small Fonts"/>
      <family val="2"/>
    </font>
    <font>
      <sz val="12"/>
      <name val="Helv"/>
    </font>
    <font>
      <sz val="8"/>
      <name val="Helvetica"/>
    </font>
    <font>
      <i/>
      <sz val="10"/>
      <color indexed="10"/>
      <name val="Arial"/>
      <family val="2"/>
    </font>
    <font>
      <i/>
      <sz val="10"/>
      <color indexed="10"/>
      <name val="Arial"/>
      <family val="2"/>
    </font>
    <font>
      <b/>
      <sz val="11"/>
      <color indexed="52"/>
      <name val="Czcionka tekstu podstawowego"/>
      <family val="2"/>
      <charset val="238"/>
    </font>
    <font>
      <sz val="10"/>
      <name val="Arial MT"/>
    </font>
    <font>
      <sz val="12"/>
      <name val="CG Times (WN)"/>
    </font>
    <font>
      <sz val="10"/>
      <name val="Arial"/>
      <family val="2"/>
      <charset val="238"/>
    </font>
    <font>
      <b/>
      <sz val="8"/>
      <name val="Times New Roman"/>
      <family val="1"/>
    </font>
    <font>
      <sz val="11"/>
      <color indexed="52"/>
      <name val="Calibri"/>
      <family val="2"/>
      <charset val="238"/>
    </font>
    <font>
      <b/>
      <sz val="10"/>
      <name val="MS Sans Serif"/>
      <family val="2"/>
    </font>
    <font>
      <b/>
      <sz val="10"/>
      <name val="MS Sans Serif"/>
      <family val="2"/>
    </font>
    <font>
      <sz val="9"/>
      <name val="Arial"/>
      <family val="2"/>
    </font>
    <font>
      <sz val="8"/>
      <name val="Helv"/>
    </font>
    <font>
      <sz val="11"/>
      <color indexed="17"/>
      <name val="Calibri"/>
      <family val="2"/>
      <charset val="238"/>
    </font>
    <font>
      <b/>
      <sz val="12"/>
      <name val="Arial"/>
      <family val="2"/>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sz val="11"/>
      <color indexed="10"/>
      <name val="Calibri"/>
      <family val="2"/>
      <charset val="238"/>
    </font>
    <font>
      <b/>
      <sz val="10"/>
      <name val="Times New Roman"/>
      <family val="1"/>
    </font>
    <font>
      <u/>
      <sz val="10"/>
      <name val="Arial"/>
      <family val="2"/>
    </font>
    <font>
      <b/>
      <sz val="18"/>
      <color indexed="56"/>
      <name val="Cambria"/>
      <family val="2"/>
    </font>
    <font>
      <b/>
      <sz val="15"/>
      <color indexed="56"/>
      <name val="Calibri"/>
      <family val="2"/>
    </font>
    <font>
      <b/>
      <sz val="13"/>
      <color indexed="56"/>
      <name val="Calibri"/>
      <family val="2"/>
    </font>
    <font>
      <b/>
      <sz val="18"/>
      <color indexed="62"/>
      <name val="Cambria"/>
      <family val="2"/>
    </font>
    <font>
      <sz val="8"/>
      <color indexed="12"/>
      <name val="Arial"/>
      <family val="2"/>
    </font>
    <font>
      <b/>
      <sz val="12"/>
      <color indexed="13"/>
      <name val="Arial"/>
      <family val="2"/>
    </font>
    <font>
      <sz val="11"/>
      <color indexed="62"/>
      <name val="Calibri"/>
      <family val="2"/>
      <charset val="238"/>
    </font>
    <font>
      <b/>
      <sz val="11"/>
      <color indexed="52"/>
      <name val="Calibri"/>
      <family val="2"/>
      <charset val="238"/>
    </font>
    <font>
      <b/>
      <sz val="11"/>
      <color indexed="63"/>
      <name val="Calibri"/>
      <family val="2"/>
      <charset val="238"/>
    </font>
    <font>
      <i/>
      <sz val="11"/>
      <color indexed="23"/>
      <name val="Calibri"/>
      <family val="2"/>
      <charset val="238"/>
    </font>
    <font>
      <sz val="11"/>
      <color indexed="20"/>
      <name val="Czcionka tekstu podstawowego"/>
      <family val="2"/>
      <charset val="238"/>
    </font>
    <font>
      <sz val="10"/>
      <color indexed="24"/>
      <name val="Arial"/>
      <family val="2"/>
    </font>
    <font>
      <u/>
      <sz val="10"/>
      <color indexed="36"/>
      <name val="Arial"/>
      <family val="2"/>
    </font>
    <font>
      <sz val="9"/>
      <name val="Arial"/>
      <family val="2"/>
    </font>
    <font>
      <u/>
      <sz val="11"/>
      <color theme="10"/>
      <name val="Calibri"/>
      <family val="2"/>
    </font>
    <font>
      <sz val="11"/>
      <color rgb="FF000000"/>
      <name val="Calibri"/>
      <family val="2"/>
      <scheme val="minor"/>
    </font>
    <font>
      <u/>
      <sz val="10"/>
      <color indexed="12"/>
      <name val="Helv"/>
    </font>
    <font>
      <sz val="10"/>
      <color theme="1"/>
      <name val="Arial"/>
      <family val="2"/>
    </font>
    <font>
      <sz val="9"/>
      <color rgb="FF00B050"/>
      <name val="Calibri"/>
      <family val="2"/>
      <scheme val="minor"/>
    </font>
    <font>
      <sz val="11"/>
      <color rgb="FFFF0000"/>
      <name val="Calibri"/>
      <family val="2"/>
      <scheme val="minor"/>
    </font>
    <font>
      <sz val="9"/>
      <color theme="1"/>
      <name val="Calibri"/>
      <family val="2"/>
      <scheme val="minor"/>
    </font>
    <font>
      <sz val="9"/>
      <color rgb="FFFF0000"/>
      <name val="Calibri"/>
      <family val="2"/>
      <scheme val="minor"/>
    </font>
    <font>
      <sz val="8"/>
      <color theme="1"/>
      <name val="Calibri"/>
      <family val="2"/>
      <scheme val="minor"/>
    </font>
    <font>
      <sz val="9"/>
      <color theme="4" tint="-0.249977111117893"/>
      <name val="Calibri"/>
      <family val="2"/>
      <scheme val="minor"/>
    </font>
    <font>
      <sz val="9"/>
      <color theme="3" tint="0.39997558519241921"/>
      <name val="Calibri"/>
      <family val="2"/>
      <scheme val="minor"/>
    </font>
    <font>
      <sz val="8"/>
      <color theme="3" tint="0.39997558519241921"/>
      <name val="Calibri"/>
      <family val="2"/>
      <scheme val="minor"/>
    </font>
    <font>
      <sz val="8"/>
      <name val="Calibri"/>
      <family val="2"/>
      <scheme val="minor"/>
    </font>
    <font>
      <sz val="8"/>
      <color theme="4" tint="-0.249977111117893"/>
      <name val="Calibri"/>
      <family val="2"/>
      <scheme val="minor"/>
    </font>
    <font>
      <sz val="8"/>
      <color rgb="FFFF0000"/>
      <name val="Calibri"/>
      <family val="2"/>
      <scheme val="minor"/>
    </font>
    <font>
      <b/>
      <sz val="11"/>
      <color rgb="FF00B0F0"/>
      <name val="Calibri"/>
      <family val="2"/>
      <scheme val="minor"/>
    </font>
    <font>
      <sz val="11"/>
      <color rgb="FF00B050"/>
      <name val="Calibri"/>
      <family val="2"/>
      <scheme val="minor"/>
    </font>
    <font>
      <sz val="10"/>
      <color theme="1"/>
      <name val="Calibri"/>
      <family val="2"/>
      <scheme val="minor"/>
    </font>
    <font>
      <b/>
      <sz val="11"/>
      <color rgb="FFFF0000"/>
      <name val="Calibri"/>
      <family val="2"/>
      <scheme val="minor"/>
    </font>
    <font>
      <b/>
      <sz val="11"/>
      <color rgb="FF7030A0"/>
      <name val="Calibri"/>
      <family val="2"/>
      <scheme val="minor"/>
    </font>
    <font>
      <sz val="11"/>
      <color rgb="FF7030A0"/>
      <name val="Calibri"/>
      <family val="2"/>
      <scheme val="minor"/>
    </font>
    <font>
      <sz val="9"/>
      <color rgb="FF7030A0"/>
      <name val="Calibri"/>
      <family val="2"/>
      <scheme val="minor"/>
    </font>
    <font>
      <u val="singleAccounting"/>
      <sz val="11"/>
      <color theme="1"/>
      <name val="Calibri"/>
      <family val="2"/>
      <scheme val="minor"/>
    </font>
    <font>
      <u/>
      <sz val="11"/>
      <color theme="1"/>
      <name val="Calibri"/>
      <family val="2"/>
      <scheme val="minor"/>
    </font>
    <font>
      <b/>
      <u/>
      <sz val="11"/>
      <color theme="1"/>
      <name val="Calibri"/>
      <family val="2"/>
      <scheme val="minor"/>
    </font>
    <font>
      <b/>
      <vertAlign val="superscript"/>
      <sz val="11"/>
      <color theme="0"/>
      <name val="Calibri"/>
      <family val="2"/>
      <scheme val="minor"/>
    </font>
    <font>
      <vertAlign val="superscript"/>
      <sz val="11"/>
      <name val="Calibri"/>
      <family val="2"/>
      <scheme val="minor"/>
    </font>
    <font>
      <b/>
      <sz val="10"/>
      <color theme="0" tint="-0.34998626667073579"/>
      <name val="Calibri"/>
      <family val="2"/>
      <scheme val="minor"/>
    </font>
    <font>
      <b/>
      <vertAlign val="superscript"/>
      <sz val="10"/>
      <color theme="0" tint="-0.34998626667073579"/>
      <name val="Calibri"/>
      <family val="2"/>
      <scheme val="minor"/>
    </font>
    <font>
      <b/>
      <sz val="10"/>
      <color theme="0" tint="-0.499984740745262"/>
      <name val="Calibri"/>
      <family val="2"/>
      <scheme val="minor"/>
    </font>
    <font>
      <b/>
      <vertAlign val="superscript"/>
      <sz val="10"/>
      <color theme="0" tint="-0.499984740745262"/>
      <name val="Calibri"/>
      <family val="2"/>
      <scheme val="minor"/>
    </font>
    <font>
      <b/>
      <i/>
      <sz val="11"/>
      <color theme="0" tint="-0.499984740745262"/>
      <name val="Calibri"/>
      <family val="2"/>
      <scheme val="minor"/>
    </font>
    <font>
      <sz val="10"/>
      <name val="Arial"/>
      <family val="2"/>
    </font>
    <font>
      <b/>
      <sz val="26"/>
      <color theme="3"/>
      <name val="Calibri"/>
      <family val="2"/>
      <scheme val="minor"/>
    </font>
    <font>
      <b/>
      <sz val="26"/>
      <color theme="0"/>
      <name val="Calibri"/>
      <family val="2"/>
      <scheme val="minor"/>
    </font>
    <font>
      <b/>
      <sz val="20"/>
      <color theme="0"/>
      <name val="Calibri"/>
      <family val="2"/>
      <scheme val="minor"/>
    </font>
  </fonts>
  <fills count="68">
    <fill>
      <patternFill patternType="none"/>
    </fill>
    <fill>
      <patternFill patternType="gray125"/>
    </fill>
    <fill>
      <patternFill patternType="solid">
        <fgColor theme="3" tint="0.39997558519241921"/>
        <bgColor indexed="64"/>
      </patternFill>
    </fill>
    <fill>
      <patternFill patternType="solid">
        <fgColor theme="0" tint="-0.14999847407452621"/>
        <bgColor indexed="64"/>
      </patternFill>
    </fill>
    <fill>
      <patternFill patternType="solid">
        <fgColor indexed="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43"/>
      </patternFill>
    </fill>
    <fill>
      <patternFill patternType="solid">
        <fgColor indexed="43"/>
        <bgColor indexed="64"/>
      </patternFill>
    </fill>
    <fill>
      <patternFill patternType="solid">
        <fgColor indexed="65"/>
        <bgColor indexed="10"/>
      </patternFill>
    </fill>
    <fill>
      <patternFill patternType="solid">
        <fgColor indexed="21"/>
        <bgColor indexed="64"/>
      </patternFill>
    </fill>
    <fill>
      <patternFill patternType="gray125">
        <fgColor indexed="10"/>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solid">
        <fgColor indexed="26"/>
        <bgColor indexed="64"/>
      </patternFill>
    </fill>
    <fill>
      <patternFill patternType="solid">
        <fgColor indexed="26"/>
      </patternFill>
    </fill>
    <fill>
      <patternFill patternType="darkTrellis"/>
    </fill>
    <fill>
      <patternFill patternType="solid">
        <fgColor indexed="9"/>
        <bgColor indexed="64"/>
      </patternFill>
    </fill>
    <fill>
      <patternFill patternType="solid">
        <fgColor indexed="44"/>
        <bgColor indexed="41"/>
      </patternFill>
    </fill>
    <fill>
      <patternFill patternType="solid">
        <fgColor indexed="31"/>
        <bgColor indexed="8"/>
      </patternFill>
    </fill>
    <fill>
      <patternFill patternType="solid">
        <fgColor indexed="43"/>
        <bgColor indexed="8"/>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rgb="FFFFFF99"/>
        <bgColor indexed="64"/>
      </patternFill>
    </fill>
    <fill>
      <patternFill patternType="solid">
        <fgColor rgb="FFFF0000"/>
        <bgColor indexed="64"/>
      </patternFill>
    </fill>
    <fill>
      <patternFill patternType="solid">
        <fgColor rgb="FF92D050"/>
        <bgColor indexed="64"/>
      </patternFill>
    </fill>
    <fill>
      <patternFill patternType="solid">
        <fgColor theme="0"/>
        <bgColor indexed="64"/>
      </patternFill>
    </fill>
    <fill>
      <patternFill patternType="solid">
        <fgColor theme="3"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n">
        <color indexed="64"/>
      </bottom>
      <diagonal/>
    </border>
    <border>
      <left style="thin">
        <color indexed="63"/>
      </left>
      <right style="thin">
        <color indexed="63"/>
      </right>
      <top style="thin">
        <color indexed="63"/>
      </top>
      <bottom style="thin">
        <color indexed="63"/>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30"/>
      </bottom>
      <diagonal/>
    </border>
    <border>
      <left/>
      <right/>
      <top/>
      <bottom style="medium">
        <color indexed="64"/>
      </bottom>
      <diagonal/>
    </border>
    <border>
      <left/>
      <right/>
      <top style="thin">
        <color indexed="64"/>
      </top>
      <bottom style="double">
        <color indexed="64"/>
      </bottom>
      <diagonal/>
    </border>
    <border>
      <left style="double">
        <color indexed="64"/>
      </left>
      <right/>
      <top/>
      <bottom style="hair">
        <color indexed="64"/>
      </bottom>
      <diagonal/>
    </border>
    <border>
      <left/>
      <right/>
      <top style="thin">
        <color indexed="62"/>
      </top>
      <bottom style="double">
        <color indexed="62"/>
      </bottom>
      <diagonal/>
    </border>
    <border>
      <left style="thin">
        <color indexed="9"/>
      </left>
      <right style="thin">
        <color indexed="9"/>
      </right>
      <top/>
      <bottom/>
      <diagonal/>
    </border>
    <border>
      <left/>
      <right style="thin">
        <color indexed="64"/>
      </right>
      <top style="medium">
        <color indexed="64"/>
      </top>
      <bottom/>
      <diagonal/>
    </border>
    <border>
      <left style="double">
        <color indexed="64"/>
      </left>
      <right style="double">
        <color indexed="64"/>
      </right>
      <top style="double">
        <color indexed="64"/>
      </top>
      <bottom style="double">
        <color indexed="64"/>
      </bottom>
      <diagonal/>
    </border>
    <border>
      <left/>
      <right/>
      <top/>
      <bottom style="thick">
        <color indexed="62"/>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right/>
      <top style="medium">
        <color indexed="39"/>
      </top>
      <bottom/>
      <diagonal/>
    </border>
    <border>
      <left style="medium">
        <color indexed="39"/>
      </left>
      <right/>
      <top style="medium">
        <color indexed="39"/>
      </top>
      <bottom/>
      <diagonal/>
    </border>
    <border>
      <left style="thin">
        <color rgb="FFB2B2B2"/>
      </left>
      <right style="thin">
        <color rgb="FFB2B2B2"/>
      </right>
      <top style="thin">
        <color rgb="FFB2B2B2"/>
      </top>
      <bottom style="thin">
        <color rgb="FFB2B2B2"/>
      </bottom>
      <diagonal/>
    </border>
  </borders>
  <cellStyleXfs count="12032">
    <xf numFmtId="0" fontId="0" fillId="0" borderId="0"/>
    <xf numFmtId="43" fontId="1" fillId="0" borderId="0" applyFont="0" applyFill="0" applyBorder="0" applyAlignment="0" applyProtection="0"/>
    <xf numFmtId="0" fontId="8" fillId="0" borderId="0"/>
    <xf numFmtId="9" fontId="8" fillId="0" borderId="0" applyFont="0" applyFill="0" applyBorder="0" applyAlignment="0" applyProtection="0"/>
    <xf numFmtId="0" fontId="9" fillId="0" borderId="0"/>
    <xf numFmtId="0" fontId="8" fillId="0" borderId="0" applyNumberFormat="0" applyFill="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4" fillId="14" borderId="0" applyNumberFormat="0" applyBorder="0" applyAlignment="0" applyProtection="0"/>
    <xf numFmtId="0" fontId="15" fillId="15"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5" fillId="21"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22" borderId="0" applyNumberFormat="0" applyBorder="0" applyAlignment="0" applyProtection="0"/>
    <xf numFmtId="0" fontId="16" fillId="6" borderId="0" applyNumberFormat="0" applyBorder="0" applyAlignment="0" applyProtection="0"/>
    <xf numFmtId="0" fontId="18" fillId="24" borderId="4" applyNumberFormat="0" applyAlignment="0" applyProtection="0"/>
    <xf numFmtId="0" fontId="19" fillId="25" borderId="5" applyNumberFormat="0" applyAlignment="0" applyProtection="0"/>
    <xf numFmtId="0" fontId="22" fillId="0" borderId="0" applyNumberFormat="0" applyFill="0" applyBorder="0" applyAlignment="0" applyProtection="0"/>
    <xf numFmtId="0" fontId="17" fillId="7" borderId="0" applyNumberFormat="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1" fillId="0" borderId="11" applyNumberFormat="0" applyFill="0" applyAlignment="0" applyProtection="0"/>
    <xf numFmtId="0" fontId="21" fillId="0" borderId="0" applyNumberFormat="0" applyFill="0" applyBorder="0" applyAlignment="0" applyProtection="0"/>
    <xf numFmtId="0" fontId="20" fillId="0" borderId="6" applyNumberFormat="0" applyFill="0" applyAlignment="0" applyProtection="0"/>
    <xf numFmtId="0" fontId="25" fillId="27" borderId="0" applyNumberFormat="0" applyBorder="0" applyAlignment="0" applyProtection="0"/>
    <xf numFmtId="0" fontId="26" fillId="24" borderId="8" applyNumberFormat="0" applyAlignment="0" applyProtection="0"/>
    <xf numFmtId="9" fontId="10" fillId="0" borderId="0" applyFont="0" applyFill="0" applyBorder="0" applyAlignment="0" applyProtection="0"/>
    <xf numFmtId="0" fontId="28" fillId="0" borderId="0">
      <alignment horizontal="centerContinuous"/>
    </xf>
    <xf numFmtId="169" fontId="8" fillId="0" borderId="13">
      <protection locked="0"/>
    </xf>
    <xf numFmtId="0" fontId="27" fillId="0" borderId="0" applyNumberFormat="0" applyFill="0" applyBorder="0" applyAlignment="0" applyProtection="0"/>
    <xf numFmtId="0" fontId="31" fillId="0" borderId="0"/>
    <xf numFmtId="0" fontId="31" fillId="0" borderId="0"/>
    <xf numFmtId="0" fontId="30" fillId="0" borderId="0"/>
    <xf numFmtId="0" fontId="8" fillId="0" borderId="0" applyNumberFormat="0" applyFill="0" applyBorder="0" applyAlignment="0" applyProtection="0"/>
    <xf numFmtId="0" fontId="29" fillId="0" borderId="0" applyNumberFormat="0" applyFill="0" applyBorder="0" applyAlignment="0" applyProtection="0"/>
    <xf numFmtId="0" fontId="8" fillId="0" borderId="0" applyNumberFormat="0" applyFill="0" applyBorder="0" applyAlignment="0" applyProtection="0"/>
    <xf numFmtId="0" fontId="29" fillId="0" borderId="0" applyNumberFormat="0" applyFill="0" applyBorder="0" applyAlignment="0" applyProtection="0"/>
    <xf numFmtId="0" fontId="8" fillId="0" borderId="0" applyNumberFormat="0" applyFill="0" applyBorder="0" applyAlignment="0" applyProtection="0"/>
    <xf numFmtId="0" fontId="29"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29"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29" fillId="0" borderId="0" applyNumberFormat="0" applyFill="0" applyBorder="0" applyAlignment="0" applyProtection="0"/>
    <xf numFmtId="0" fontId="8" fillId="0" borderId="0" applyNumberFormat="0" applyFill="0" applyBorder="0" applyAlignment="0" applyProtection="0"/>
    <xf numFmtId="0" fontId="29" fillId="0" borderId="0" applyNumberFormat="0" applyFill="0" applyBorder="0" applyAlignment="0" applyProtection="0"/>
    <xf numFmtId="0" fontId="8" fillId="0" borderId="0" applyNumberFormat="0" applyFill="0" applyBorder="0" applyAlignment="0" applyProtection="0"/>
    <xf numFmtId="0" fontId="29"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29" fillId="0" borderId="0" applyNumberFormat="0" applyFill="0" applyBorder="0" applyAlignment="0" applyProtection="0"/>
    <xf numFmtId="0" fontId="29" fillId="0" borderId="0"/>
    <xf numFmtId="0" fontId="30" fillId="0" borderId="0"/>
    <xf numFmtId="0" fontId="29" fillId="0" borderId="0" applyNumberFormat="0" applyFill="0" applyBorder="0" applyAlignment="0" applyProtection="0"/>
    <xf numFmtId="0" fontId="29" fillId="0" borderId="0"/>
    <xf numFmtId="0" fontId="8" fillId="0" borderId="0" applyNumberFormat="0" applyFill="0" applyBorder="0" applyAlignment="0" applyProtection="0"/>
    <xf numFmtId="0" fontId="31" fillId="0" borderId="0"/>
    <xf numFmtId="0" fontId="31" fillId="0" borderId="0"/>
    <xf numFmtId="0" fontId="31" fillId="0" borderId="0"/>
    <xf numFmtId="0" fontId="31" fillId="0" borderId="0"/>
    <xf numFmtId="0" fontId="29" fillId="0" borderId="0" applyNumberFormat="0" applyFill="0" applyBorder="0" applyAlignment="0" applyProtection="0"/>
    <xf numFmtId="0" fontId="8" fillId="0" borderId="0" applyNumberFormat="0" applyFill="0" applyBorder="0" applyAlignment="0" applyProtection="0"/>
    <xf numFmtId="0" fontId="29" fillId="0" borderId="0" applyNumberFormat="0" applyFill="0" applyBorder="0" applyAlignment="0" applyProtection="0"/>
    <xf numFmtId="0" fontId="8" fillId="0" borderId="0" applyNumberFormat="0" applyFill="0" applyBorder="0" applyAlignment="0" applyProtection="0"/>
    <xf numFmtId="0" fontId="29" fillId="0" borderId="0" applyNumberFormat="0" applyFill="0" applyBorder="0" applyAlignment="0" applyProtection="0"/>
    <xf numFmtId="0" fontId="8" fillId="0" borderId="0" applyNumberFormat="0" applyFill="0" applyBorder="0" applyAlignment="0" applyProtection="0"/>
    <xf numFmtId="0" fontId="29" fillId="0" borderId="0" applyNumberFormat="0" applyFill="0" applyBorder="0" applyAlignment="0" applyProtection="0"/>
    <xf numFmtId="0" fontId="8" fillId="0" borderId="0" applyNumberFormat="0" applyFill="0" applyBorder="0" applyAlignment="0" applyProtection="0"/>
    <xf numFmtId="0" fontId="29"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29"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30" fillId="0" borderId="0"/>
    <xf numFmtId="0" fontId="31" fillId="0" borderId="0"/>
    <xf numFmtId="0" fontId="31" fillId="0" borderId="0"/>
    <xf numFmtId="0" fontId="31" fillId="0" borderId="0"/>
    <xf numFmtId="0" fontId="30" fillId="0" borderId="0"/>
    <xf numFmtId="0" fontId="31" fillId="0" borderId="0"/>
    <xf numFmtId="0" fontId="31" fillId="0" borderId="0"/>
    <xf numFmtId="0" fontId="31" fillId="0" borderId="0"/>
    <xf numFmtId="0" fontId="30" fillId="0" borderId="0"/>
    <xf numFmtId="0" fontId="31" fillId="0" borderId="0"/>
    <xf numFmtId="0" fontId="29" fillId="0" borderId="0" applyNumberFormat="0" applyFill="0" applyBorder="0" applyAlignment="0" applyProtection="0"/>
    <xf numFmtId="0" fontId="8" fillId="0" borderId="0" applyNumberFormat="0" applyFill="0" applyBorder="0" applyAlignment="0" applyProtection="0"/>
    <xf numFmtId="0" fontId="29" fillId="0" borderId="0" applyNumberFormat="0" applyFill="0" applyBorder="0" applyAlignment="0" applyProtection="0"/>
    <xf numFmtId="0" fontId="8" fillId="0" borderId="0" applyNumberFormat="0" applyFill="0" applyBorder="0" applyAlignment="0" applyProtection="0"/>
    <xf numFmtId="0" fontId="29" fillId="0" borderId="0" applyNumberFormat="0" applyFill="0" applyBorder="0" applyAlignment="0" applyProtection="0"/>
    <xf numFmtId="0" fontId="8" fillId="0" borderId="0" applyNumberFormat="0" applyFill="0" applyBorder="0" applyAlignment="0" applyProtection="0"/>
    <xf numFmtId="0" fontId="29" fillId="0" borderId="0" applyNumberFormat="0" applyFill="0" applyBorder="0" applyAlignment="0" applyProtection="0"/>
    <xf numFmtId="0" fontId="8" fillId="0" borderId="0" applyNumberFormat="0" applyFill="0" applyBorder="0" applyAlignment="0" applyProtection="0"/>
    <xf numFmtId="0" fontId="29" fillId="0" borderId="0" applyNumberFormat="0" applyFill="0" applyBorder="0" applyAlignment="0" applyProtection="0"/>
    <xf numFmtId="0" fontId="8" fillId="0" borderId="0" applyNumberFormat="0" applyFill="0" applyBorder="0" applyAlignment="0" applyProtection="0"/>
    <xf numFmtId="0" fontId="29" fillId="0" borderId="0" applyNumberFormat="0" applyFill="0" applyBorder="0" applyAlignment="0" applyProtection="0"/>
    <xf numFmtId="0" fontId="30" fillId="0" borderId="0"/>
    <xf numFmtId="0" fontId="31" fillId="0" borderId="0"/>
    <xf numFmtId="0" fontId="31" fillId="0" borderId="0"/>
    <xf numFmtId="0" fontId="31" fillId="0" borderId="0"/>
    <xf numFmtId="0" fontId="31" fillId="0" borderId="0"/>
    <xf numFmtId="0" fontId="30" fillId="0" borderId="0"/>
    <xf numFmtId="0" fontId="31" fillId="0" borderId="0"/>
    <xf numFmtId="0" fontId="31" fillId="0" borderId="0"/>
    <xf numFmtId="0" fontId="31" fillId="0" borderId="0"/>
    <xf numFmtId="0" fontId="30" fillId="0" borderId="0"/>
    <xf numFmtId="0" fontId="31" fillId="0" borderId="0"/>
    <xf numFmtId="0" fontId="31" fillId="0" borderId="0"/>
    <xf numFmtId="0" fontId="31" fillId="0" borderId="0"/>
    <xf numFmtId="0" fontId="31" fillId="0" borderId="0"/>
    <xf numFmtId="0" fontId="30" fillId="0" borderId="0"/>
    <xf numFmtId="0" fontId="31" fillId="0" borderId="0"/>
    <xf numFmtId="0" fontId="31" fillId="0" borderId="0"/>
    <xf numFmtId="0" fontId="31" fillId="0" borderId="0"/>
    <xf numFmtId="0" fontId="29" fillId="0" borderId="0" applyNumberFormat="0" applyFill="0" applyBorder="0" applyAlignment="0" applyProtection="0"/>
    <xf numFmtId="0" fontId="8" fillId="0" borderId="0" applyNumberFormat="0" applyFill="0" applyBorder="0" applyAlignment="0" applyProtection="0"/>
    <xf numFmtId="0" fontId="29" fillId="0" borderId="0" applyNumberFormat="0" applyFill="0" applyBorder="0" applyAlignment="0" applyProtection="0"/>
    <xf numFmtId="0" fontId="30" fillId="0" borderId="0"/>
    <xf numFmtId="0" fontId="31" fillId="0" borderId="0"/>
    <xf numFmtId="0" fontId="31" fillId="0" borderId="0"/>
    <xf numFmtId="0" fontId="31" fillId="0" borderId="0"/>
    <xf numFmtId="0" fontId="31" fillId="0" borderId="0"/>
    <xf numFmtId="0" fontId="31" fillId="0" borderId="0"/>
    <xf numFmtId="0" fontId="31" fillId="0" borderId="0"/>
    <xf numFmtId="0" fontId="29"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29" fillId="0" borderId="0" applyNumberFormat="0" applyFill="0" applyBorder="0" applyAlignment="0" applyProtection="0"/>
    <xf numFmtId="0" fontId="8" fillId="0" borderId="0" applyNumberFormat="0" applyFill="0" applyBorder="0" applyAlignment="0" applyProtection="0"/>
    <xf numFmtId="0" fontId="29" fillId="0" borderId="0" applyNumberFormat="0" applyFill="0" applyBorder="0" applyAlignment="0" applyProtection="0"/>
    <xf numFmtId="0" fontId="8" fillId="0" borderId="0" applyNumberFormat="0" applyFill="0" applyBorder="0" applyAlignment="0" applyProtection="0"/>
    <xf numFmtId="0" fontId="29"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30" fillId="0" borderId="0"/>
    <xf numFmtId="0" fontId="31" fillId="0" borderId="0"/>
    <xf numFmtId="0" fontId="31" fillId="0" borderId="0"/>
    <xf numFmtId="0" fontId="31" fillId="0" borderId="0"/>
    <xf numFmtId="0" fontId="30" fillId="0" borderId="0"/>
    <xf numFmtId="0" fontId="31" fillId="0" borderId="0"/>
    <xf numFmtId="0" fontId="31" fillId="0" borderId="0"/>
    <xf numFmtId="0" fontId="31" fillId="0" borderId="0"/>
    <xf numFmtId="0" fontId="30" fillId="0" borderId="0"/>
    <xf numFmtId="0" fontId="31" fillId="0" borderId="0"/>
    <xf numFmtId="0" fontId="31" fillId="0" borderId="0"/>
    <xf numFmtId="0" fontId="31" fillId="0" borderId="0"/>
    <xf numFmtId="0" fontId="30" fillId="0" borderId="0"/>
    <xf numFmtId="0" fontId="31" fillId="0" borderId="0"/>
    <xf numFmtId="0" fontId="31" fillId="0" borderId="0"/>
    <xf numFmtId="0" fontId="31" fillId="0" borderId="0"/>
    <xf numFmtId="0" fontId="29" fillId="0" borderId="0" applyNumberFormat="0" applyFill="0" applyBorder="0" applyAlignment="0" applyProtection="0"/>
    <xf numFmtId="0" fontId="8" fillId="0" borderId="0" applyNumberFormat="0" applyFill="0" applyBorder="0" applyAlignment="0" applyProtection="0"/>
    <xf numFmtId="0" fontId="29" fillId="0" borderId="0" applyNumberFormat="0" applyFill="0" applyBorder="0" applyAlignment="0" applyProtection="0"/>
    <xf numFmtId="0" fontId="8" fillId="0" borderId="0" applyNumberFormat="0" applyFill="0" applyBorder="0" applyAlignment="0" applyProtection="0"/>
    <xf numFmtId="0" fontId="29" fillId="0" borderId="0" applyNumberFormat="0" applyFill="0" applyBorder="0" applyAlignment="0" applyProtection="0"/>
    <xf numFmtId="0" fontId="8" fillId="0" borderId="0" applyNumberFormat="0" applyFill="0" applyBorder="0" applyAlignment="0" applyProtection="0"/>
    <xf numFmtId="0" fontId="29" fillId="0" borderId="0" applyNumberFormat="0" applyFill="0" applyBorder="0" applyAlignment="0" applyProtection="0"/>
    <xf numFmtId="0" fontId="8" fillId="0" borderId="0" applyNumberFormat="0" applyFill="0" applyBorder="0" applyAlignment="0" applyProtection="0"/>
    <xf numFmtId="0" fontId="29"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29" fillId="0" borderId="0" applyNumberFormat="0" applyFill="0" applyBorder="0" applyAlignment="0" applyProtection="0"/>
    <xf numFmtId="0" fontId="8" fillId="0" borderId="0" applyNumberFormat="0" applyFill="0" applyBorder="0" applyAlignment="0" applyProtection="0"/>
    <xf numFmtId="0" fontId="29" fillId="0" borderId="0" applyNumberFormat="0" applyFill="0" applyBorder="0" applyAlignment="0" applyProtection="0"/>
    <xf numFmtId="0" fontId="8" fillId="0" borderId="0" applyNumberFormat="0" applyFill="0" applyBorder="0" applyAlignment="0" applyProtection="0"/>
    <xf numFmtId="0" fontId="29"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29"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29" fillId="0" borderId="0" applyNumberFormat="0" applyFill="0" applyBorder="0" applyAlignment="0" applyProtection="0"/>
    <xf numFmtId="0" fontId="8" fillId="0" borderId="0" applyNumberFormat="0" applyFill="0" applyBorder="0" applyAlignment="0" applyProtection="0"/>
    <xf numFmtId="0" fontId="29" fillId="0" borderId="0" applyNumberFormat="0" applyFill="0" applyBorder="0" applyAlignment="0" applyProtection="0"/>
    <xf numFmtId="0" fontId="8" fillId="0" borderId="0" applyNumberFormat="0" applyFill="0" applyBorder="0" applyAlignment="0" applyProtection="0"/>
    <xf numFmtId="0" fontId="29"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29" fillId="0" borderId="0" applyNumberFormat="0" applyFill="0" applyBorder="0" applyAlignment="0" applyProtection="0"/>
    <xf numFmtId="0" fontId="8" fillId="0" borderId="0" applyNumberFormat="0" applyFill="0" applyBorder="0" applyAlignment="0" applyProtection="0"/>
    <xf numFmtId="0" fontId="29" fillId="0" borderId="0" applyNumberFormat="0" applyFill="0" applyBorder="0" applyAlignment="0" applyProtection="0"/>
    <xf numFmtId="0" fontId="8" fillId="0" borderId="0" applyNumberFormat="0" applyFill="0" applyBorder="0" applyAlignment="0" applyProtection="0"/>
    <xf numFmtId="0" fontId="29" fillId="0" borderId="0" applyNumberFormat="0" applyFill="0" applyBorder="0" applyAlignment="0" applyProtection="0"/>
    <xf numFmtId="0" fontId="8" fillId="0" borderId="0" applyNumberFormat="0" applyFill="0" applyBorder="0" applyAlignment="0" applyProtection="0"/>
    <xf numFmtId="0" fontId="29" fillId="0" borderId="0" applyNumberFormat="0" applyFill="0" applyBorder="0" applyAlignment="0" applyProtection="0"/>
    <xf numFmtId="0" fontId="8" fillId="0" borderId="0" applyNumberFormat="0" applyFill="0" applyBorder="0" applyAlignment="0" applyProtection="0"/>
    <xf numFmtId="0" fontId="29"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29" fillId="0" borderId="0" applyNumberFormat="0" applyFill="0" applyBorder="0" applyAlignment="0" applyProtection="0"/>
    <xf numFmtId="0" fontId="8" fillId="0" borderId="0" applyNumberFormat="0" applyFill="0" applyBorder="0" applyAlignment="0" applyProtection="0"/>
    <xf numFmtId="0" fontId="29" fillId="0" borderId="0" applyNumberFormat="0" applyFill="0" applyBorder="0" applyAlignment="0" applyProtection="0"/>
    <xf numFmtId="0" fontId="8" fillId="0" borderId="0" applyNumberFormat="0" applyFill="0" applyBorder="0" applyAlignment="0" applyProtection="0"/>
    <xf numFmtId="0" fontId="29"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30" fillId="0" borderId="0"/>
    <xf numFmtId="0" fontId="31" fillId="0" borderId="0"/>
    <xf numFmtId="0" fontId="31" fillId="0" borderId="0"/>
    <xf numFmtId="0" fontId="31" fillId="0" borderId="0"/>
    <xf numFmtId="0" fontId="30" fillId="0" borderId="0"/>
    <xf numFmtId="0" fontId="31" fillId="0" borderId="0"/>
    <xf numFmtId="0" fontId="31" fillId="0" borderId="0"/>
    <xf numFmtId="0" fontId="31" fillId="0" borderId="0"/>
    <xf numFmtId="0" fontId="30" fillId="0" borderId="0"/>
    <xf numFmtId="0" fontId="31" fillId="0" borderId="0"/>
    <xf numFmtId="0" fontId="31" fillId="0" borderId="0"/>
    <xf numFmtId="0" fontId="31" fillId="0" borderId="0"/>
    <xf numFmtId="0" fontId="30" fillId="0" borderId="0"/>
    <xf numFmtId="0" fontId="31" fillId="0" borderId="0"/>
    <xf numFmtId="0" fontId="31" fillId="0" borderId="0"/>
    <xf numFmtId="0" fontId="31" fillId="0" borderId="0"/>
    <xf numFmtId="0" fontId="29" fillId="0" borderId="0" applyNumberFormat="0" applyFill="0" applyBorder="0" applyAlignment="0" applyProtection="0"/>
    <xf numFmtId="0" fontId="8"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29" fillId="0" borderId="0" applyNumberFormat="0" applyFill="0" applyBorder="0" applyAlignment="0" applyProtection="0"/>
    <xf numFmtId="0" fontId="8" fillId="0" borderId="0" applyNumberFormat="0" applyFill="0" applyBorder="0" applyAlignment="0" applyProtection="0"/>
    <xf numFmtId="0" fontId="29" fillId="0" borderId="0" applyNumberFormat="0" applyFill="0" applyBorder="0" applyAlignment="0" applyProtection="0"/>
    <xf numFmtId="0" fontId="8" fillId="0" borderId="0" applyNumberFormat="0" applyFill="0" applyBorder="0" applyAlignment="0" applyProtection="0"/>
    <xf numFmtId="0" fontId="29"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30" fillId="0" borderId="0"/>
    <xf numFmtId="0" fontId="31" fillId="0" borderId="0"/>
    <xf numFmtId="0" fontId="30" fillId="0" borderId="0"/>
    <xf numFmtId="0" fontId="31" fillId="0" borderId="0"/>
    <xf numFmtId="0" fontId="31" fillId="0" borderId="0"/>
    <xf numFmtId="0" fontId="31" fillId="0" borderId="0"/>
    <xf numFmtId="0" fontId="30" fillId="0" borderId="0"/>
    <xf numFmtId="0" fontId="31" fillId="0" borderId="0"/>
    <xf numFmtId="0" fontId="31"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0" fillId="0" borderId="0"/>
    <xf numFmtId="0" fontId="31" fillId="0" borderId="0"/>
    <xf numFmtId="0" fontId="31" fillId="0" borderId="0"/>
    <xf numFmtId="0" fontId="31" fillId="0" borderId="0"/>
    <xf numFmtId="0" fontId="30" fillId="0" borderId="0"/>
    <xf numFmtId="0" fontId="31" fillId="0" borderId="0"/>
    <xf numFmtId="0" fontId="31" fillId="0" borderId="0"/>
    <xf numFmtId="0" fontId="31" fillId="0" borderId="0"/>
    <xf numFmtId="0" fontId="30" fillId="0" borderId="0"/>
    <xf numFmtId="0" fontId="29"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29" fillId="0" borderId="0" applyNumberFormat="0" applyFill="0" applyBorder="0" applyAlignment="0" applyProtection="0"/>
    <xf numFmtId="0" fontId="8" fillId="0" borderId="0" applyNumberFormat="0" applyFill="0" applyBorder="0" applyAlignment="0" applyProtection="0"/>
    <xf numFmtId="0" fontId="29" fillId="0" borderId="0" applyNumberFormat="0" applyFill="0" applyBorder="0" applyAlignment="0" applyProtection="0"/>
    <xf numFmtId="0" fontId="8" fillId="0" borderId="0" applyNumberFormat="0" applyFill="0" applyBorder="0" applyAlignment="0" applyProtection="0"/>
    <xf numFmtId="0" fontId="29"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29"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29" fillId="0" borderId="0" applyNumberFormat="0" applyFill="0" applyBorder="0" applyAlignment="0" applyProtection="0"/>
    <xf numFmtId="0" fontId="8" fillId="0" borderId="0" applyNumberFormat="0" applyFill="0" applyBorder="0" applyAlignment="0" applyProtection="0"/>
    <xf numFmtId="0" fontId="29" fillId="0" borderId="0" applyNumberFormat="0" applyFill="0" applyBorder="0" applyAlignment="0" applyProtection="0"/>
    <xf numFmtId="0" fontId="8" fillId="0" borderId="0" applyNumberFormat="0" applyFill="0" applyBorder="0" applyAlignment="0" applyProtection="0"/>
    <xf numFmtId="0" fontId="29"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31" fillId="0" borderId="0"/>
    <xf numFmtId="0" fontId="31" fillId="0" borderId="0"/>
    <xf numFmtId="0" fontId="31" fillId="0" borderId="0"/>
    <xf numFmtId="0" fontId="31" fillId="0" borderId="0"/>
    <xf numFmtId="0" fontId="31" fillId="0" borderId="0"/>
    <xf numFmtId="0" fontId="30" fillId="0" borderId="0"/>
    <xf numFmtId="0" fontId="31" fillId="0" borderId="0"/>
    <xf numFmtId="0" fontId="31" fillId="0" borderId="0"/>
    <xf numFmtId="0" fontId="31" fillId="0" borderId="0"/>
    <xf numFmtId="0" fontId="30" fillId="0" borderId="0"/>
    <xf numFmtId="0" fontId="31" fillId="0" borderId="0"/>
    <xf numFmtId="0" fontId="30" fillId="0" borderId="0"/>
    <xf numFmtId="0" fontId="31" fillId="0" borderId="0"/>
    <xf numFmtId="0" fontId="31" fillId="0" borderId="0"/>
    <xf numFmtId="0" fontId="31" fillId="0" borderId="0"/>
    <xf numFmtId="0" fontId="31" fillId="0" borderId="0"/>
    <xf numFmtId="0" fontId="30" fillId="0" borderId="0"/>
    <xf numFmtId="0" fontId="31" fillId="0" borderId="0"/>
    <xf numFmtId="0" fontId="31" fillId="0" borderId="0"/>
    <xf numFmtId="0" fontId="31" fillId="0" borderId="0"/>
    <xf numFmtId="0" fontId="30" fillId="0" borderId="0"/>
    <xf numFmtId="0" fontId="30" fillId="0" borderId="0"/>
    <xf numFmtId="0" fontId="31" fillId="0" borderId="0"/>
    <xf numFmtId="0" fontId="31" fillId="0" borderId="0"/>
    <xf numFmtId="0" fontId="31" fillId="0" borderId="0"/>
    <xf numFmtId="0" fontId="30" fillId="0" borderId="0"/>
    <xf numFmtId="0" fontId="31" fillId="0" borderId="0"/>
    <xf numFmtId="0" fontId="31" fillId="0" borderId="0"/>
    <xf numFmtId="0" fontId="31" fillId="0" borderId="0"/>
    <xf numFmtId="0" fontId="30" fillId="0" borderId="0"/>
    <xf numFmtId="0" fontId="31" fillId="0" borderId="0"/>
    <xf numFmtId="0" fontId="31" fillId="0" borderId="0"/>
    <xf numFmtId="0" fontId="31" fillId="0" borderId="0"/>
    <xf numFmtId="0" fontId="30" fillId="0" borderId="0"/>
    <xf numFmtId="0" fontId="31" fillId="0" borderId="0"/>
    <xf numFmtId="0" fontId="31" fillId="0" borderId="0"/>
    <xf numFmtId="0" fontId="31" fillId="0" borderId="0"/>
    <xf numFmtId="0" fontId="31" fillId="0" borderId="0"/>
    <xf numFmtId="0" fontId="31" fillId="0" borderId="0"/>
    <xf numFmtId="0" fontId="30" fillId="0" borderId="0"/>
    <xf numFmtId="0" fontId="31" fillId="0" borderId="0"/>
    <xf numFmtId="0" fontId="31" fillId="0" borderId="0"/>
    <xf numFmtId="0" fontId="31" fillId="0" borderId="0"/>
    <xf numFmtId="0" fontId="30" fillId="0" borderId="0"/>
    <xf numFmtId="0" fontId="31" fillId="0" borderId="0"/>
    <xf numFmtId="0" fontId="31" fillId="0" borderId="0"/>
    <xf numFmtId="0" fontId="31" fillId="0" borderId="0"/>
    <xf numFmtId="0" fontId="31" fillId="0" borderId="0"/>
    <xf numFmtId="0" fontId="29"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29" fillId="0" borderId="0" applyNumberFormat="0" applyFill="0" applyBorder="0" applyAlignment="0" applyProtection="0"/>
    <xf numFmtId="0" fontId="8" fillId="0" borderId="0" applyNumberFormat="0" applyFill="0" applyBorder="0" applyAlignment="0" applyProtection="0"/>
    <xf numFmtId="0" fontId="29" fillId="0" borderId="0" applyNumberFormat="0" applyFill="0" applyBorder="0" applyAlignment="0" applyProtection="0"/>
    <xf numFmtId="0" fontId="8" fillId="0" borderId="0" applyNumberFormat="0" applyFill="0" applyBorder="0" applyAlignment="0" applyProtection="0"/>
    <xf numFmtId="0" fontId="29"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31" fillId="0" borderId="0"/>
    <xf numFmtId="0" fontId="30" fillId="0" borderId="0"/>
    <xf numFmtId="0" fontId="31" fillId="0" borderId="0"/>
    <xf numFmtId="0" fontId="31" fillId="0" borderId="0"/>
    <xf numFmtId="0" fontId="31" fillId="0" borderId="0"/>
    <xf numFmtId="0" fontId="30" fillId="0" borderId="0"/>
    <xf numFmtId="0" fontId="31" fillId="0" borderId="0"/>
    <xf numFmtId="0" fontId="31" fillId="0" borderId="0"/>
    <xf numFmtId="0" fontId="31" fillId="0" borderId="0"/>
    <xf numFmtId="0" fontId="31" fillId="0" borderId="0"/>
    <xf numFmtId="0" fontId="31" fillId="0" borderId="0"/>
    <xf numFmtId="0" fontId="31" fillId="0" borderId="0"/>
    <xf numFmtId="0" fontId="30" fillId="0" borderId="0"/>
    <xf numFmtId="0" fontId="31" fillId="0" borderId="0"/>
    <xf numFmtId="0" fontId="31" fillId="0" borderId="0"/>
    <xf numFmtId="0" fontId="31" fillId="0" borderId="0"/>
    <xf numFmtId="0" fontId="31" fillId="0" borderId="0"/>
    <xf numFmtId="0" fontId="31" fillId="0" borderId="0"/>
    <xf numFmtId="0" fontId="31" fillId="0" borderId="0"/>
    <xf numFmtId="0" fontId="30" fillId="0" borderId="0"/>
    <xf numFmtId="0" fontId="31" fillId="0" borderId="0"/>
    <xf numFmtId="0" fontId="31" fillId="0" borderId="0"/>
    <xf numFmtId="0" fontId="31" fillId="0" borderId="0"/>
    <xf numFmtId="0" fontId="31" fillId="0" borderId="0"/>
    <xf numFmtId="0" fontId="31" fillId="0" borderId="0"/>
    <xf numFmtId="0" fontId="31" fillId="0" borderId="0"/>
    <xf numFmtId="0" fontId="29" fillId="0" borderId="0" applyNumberFormat="0" applyFill="0" applyBorder="0" applyAlignment="0" applyProtection="0"/>
    <xf numFmtId="0" fontId="8" fillId="0" borderId="0" applyNumberFormat="0" applyFill="0" applyBorder="0" applyAlignment="0" applyProtection="0"/>
    <xf numFmtId="0" fontId="30" fillId="0" borderId="0"/>
    <xf numFmtId="0" fontId="31" fillId="0" borderId="0"/>
    <xf numFmtId="0" fontId="31" fillId="0" borderId="0"/>
    <xf numFmtId="0" fontId="31" fillId="0" borderId="0"/>
    <xf numFmtId="0" fontId="31" fillId="0" borderId="0"/>
    <xf numFmtId="0" fontId="30" fillId="0" borderId="0"/>
    <xf numFmtId="0" fontId="31" fillId="0" borderId="0"/>
    <xf numFmtId="0" fontId="31" fillId="0" borderId="0"/>
    <xf numFmtId="0" fontId="31" fillId="0" borderId="0"/>
    <xf numFmtId="0" fontId="8" fillId="0" borderId="0" applyNumberFormat="0" applyFill="0" applyBorder="0" applyAlignment="0" applyProtection="0"/>
    <xf numFmtId="0" fontId="30" fillId="0" borderId="0"/>
    <xf numFmtId="0" fontId="31" fillId="0" borderId="0"/>
    <xf numFmtId="0" fontId="31" fillId="0" borderId="0"/>
    <xf numFmtId="0" fontId="31" fillId="0" borderId="0"/>
    <xf numFmtId="0" fontId="30" fillId="0" borderId="0"/>
    <xf numFmtId="0" fontId="31" fillId="0" borderId="0"/>
    <xf numFmtId="0" fontId="31" fillId="0" borderId="0"/>
    <xf numFmtId="0" fontId="31" fillId="0" borderId="0"/>
    <xf numFmtId="0" fontId="8" fillId="0" borderId="0" applyNumberFormat="0" applyFill="0" applyBorder="0" applyAlignment="0" applyProtection="0"/>
    <xf numFmtId="0" fontId="29"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29"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29" fillId="0" borderId="0" applyNumberFormat="0" applyFill="0" applyBorder="0" applyAlignment="0" applyProtection="0"/>
    <xf numFmtId="0" fontId="8" fillId="0" borderId="0" applyNumberFormat="0" applyFill="0" applyBorder="0" applyAlignment="0" applyProtection="0"/>
    <xf numFmtId="0" fontId="29" fillId="0" borderId="0" applyNumberFormat="0" applyFill="0" applyBorder="0" applyAlignment="0" applyProtection="0"/>
    <xf numFmtId="0" fontId="8" fillId="0" borderId="0" applyNumberFormat="0" applyFill="0" applyBorder="0" applyAlignment="0" applyProtection="0"/>
    <xf numFmtId="0" fontId="29"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30" fillId="0" borderId="0"/>
    <xf numFmtId="0" fontId="30" fillId="0" borderId="0"/>
    <xf numFmtId="0" fontId="31" fillId="0" borderId="0"/>
    <xf numFmtId="0" fontId="31" fillId="0" borderId="0"/>
    <xf numFmtId="0" fontId="31" fillId="0" borderId="0"/>
    <xf numFmtId="0" fontId="30" fillId="0" borderId="0"/>
    <xf numFmtId="0" fontId="31" fillId="0" borderId="0"/>
    <xf numFmtId="0" fontId="31" fillId="0" borderId="0"/>
    <xf numFmtId="0" fontId="31" fillId="0" borderId="0"/>
    <xf numFmtId="0" fontId="31" fillId="0" borderId="0"/>
    <xf numFmtId="0" fontId="31" fillId="0" borderId="0"/>
    <xf numFmtId="0" fontId="30" fillId="0" borderId="0"/>
    <xf numFmtId="0" fontId="31" fillId="0" borderId="0"/>
    <xf numFmtId="0" fontId="31" fillId="0" borderId="0"/>
    <xf numFmtId="0" fontId="31" fillId="0" borderId="0"/>
    <xf numFmtId="0" fontId="30" fillId="0" borderId="0"/>
    <xf numFmtId="0" fontId="31" fillId="0" borderId="0"/>
    <xf numFmtId="0" fontId="31" fillId="0" borderId="0"/>
    <xf numFmtId="0" fontId="31" fillId="0" borderId="0"/>
    <xf numFmtId="0" fontId="29"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29" fillId="0" borderId="0" applyNumberFormat="0" applyFill="0" applyBorder="0" applyAlignment="0" applyProtection="0"/>
    <xf numFmtId="0" fontId="8" fillId="0" borderId="0" applyNumberFormat="0" applyFill="0" applyBorder="0" applyAlignment="0" applyProtection="0"/>
    <xf numFmtId="0" fontId="29" fillId="0" borderId="0" applyNumberFormat="0" applyFill="0" applyBorder="0" applyAlignment="0" applyProtection="0"/>
    <xf numFmtId="0" fontId="8" fillId="0" borderId="0" applyNumberFormat="0" applyFill="0" applyBorder="0" applyAlignment="0" applyProtection="0"/>
    <xf numFmtId="0" fontId="29"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31" fillId="0" borderId="0"/>
    <xf numFmtId="0" fontId="29" fillId="0" borderId="0" applyNumberFormat="0" applyFill="0" applyBorder="0" applyAlignment="0" applyProtection="0"/>
    <xf numFmtId="0" fontId="8" fillId="0" borderId="0" applyNumberFormat="0" applyFill="0" applyBorder="0" applyAlignment="0" applyProtection="0"/>
    <xf numFmtId="0" fontId="30" fillId="0" borderId="0"/>
    <xf numFmtId="0" fontId="31" fillId="0" borderId="0"/>
    <xf numFmtId="0" fontId="31" fillId="0" borderId="0"/>
    <xf numFmtId="0" fontId="31" fillId="0" borderId="0"/>
    <xf numFmtId="0" fontId="31" fillId="0" borderId="0"/>
    <xf numFmtId="0" fontId="30" fillId="0" borderId="0"/>
    <xf numFmtId="0" fontId="31" fillId="0" borderId="0"/>
    <xf numFmtId="0" fontId="31" fillId="0" borderId="0"/>
    <xf numFmtId="0" fontId="31" fillId="0" borderId="0"/>
    <xf numFmtId="0" fontId="8" fillId="0" borderId="0" applyNumberFormat="0" applyFill="0" applyBorder="0" applyAlignment="0" applyProtection="0"/>
    <xf numFmtId="0" fontId="8" fillId="0" borderId="0" applyNumberFormat="0" applyFill="0" applyBorder="0" applyAlignment="0" applyProtection="0"/>
    <xf numFmtId="0" fontId="29"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30" fillId="0" borderId="0"/>
    <xf numFmtId="0" fontId="31" fillId="0" borderId="0"/>
    <xf numFmtId="0" fontId="29"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29" fillId="0" borderId="0" applyNumberFormat="0" applyFill="0" applyBorder="0" applyAlignment="0" applyProtection="0"/>
    <xf numFmtId="0" fontId="8" fillId="0" borderId="0" applyNumberFormat="0" applyFill="0" applyBorder="0" applyAlignment="0" applyProtection="0"/>
    <xf numFmtId="0" fontId="29" fillId="0" borderId="0" applyNumberFormat="0" applyFill="0" applyBorder="0" applyAlignment="0" applyProtection="0"/>
    <xf numFmtId="0" fontId="8" fillId="0" borderId="0" applyNumberFormat="0" applyFill="0" applyBorder="0" applyAlignment="0" applyProtection="0"/>
    <xf numFmtId="0" fontId="29"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31" fillId="0" borderId="0"/>
    <xf numFmtId="0" fontId="31" fillId="0" borderId="0"/>
    <xf numFmtId="0" fontId="31" fillId="0" borderId="0"/>
    <xf numFmtId="0" fontId="30" fillId="0" borderId="0"/>
    <xf numFmtId="0" fontId="31" fillId="0" borderId="0"/>
    <xf numFmtId="0" fontId="31" fillId="0" borderId="0"/>
    <xf numFmtId="0" fontId="31" fillId="0" borderId="0"/>
    <xf numFmtId="0" fontId="29" fillId="0" borderId="0" applyNumberFormat="0" applyFill="0" applyBorder="0" applyAlignment="0" applyProtection="0"/>
    <xf numFmtId="0" fontId="8" fillId="0" borderId="0" applyNumberFormat="0" applyFill="0" applyBorder="0" applyAlignment="0" applyProtection="0"/>
    <xf numFmtId="0" fontId="30" fillId="0" borderId="0"/>
    <xf numFmtId="0" fontId="31" fillId="0" borderId="0"/>
    <xf numFmtId="0" fontId="29" fillId="0" borderId="0" applyNumberFormat="0" applyFill="0" applyBorder="0" applyAlignment="0" applyProtection="0"/>
    <xf numFmtId="0" fontId="8" fillId="0" borderId="0" applyNumberFormat="0" applyFill="0" applyBorder="0" applyAlignment="0" applyProtection="0"/>
    <xf numFmtId="0" fontId="29" fillId="0" borderId="0" applyNumberFormat="0" applyFill="0" applyBorder="0" applyAlignment="0" applyProtection="0"/>
    <xf numFmtId="0" fontId="8" fillId="0" borderId="0" applyNumberFormat="0" applyFill="0" applyBorder="0" applyAlignment="0" applyProtection="0"/>
    <xf numFmtId="0" fontId="29" fillId="0" borderId="0" applyNumberFormat="0" applyFill="0" applyBorder="0" applyAlignment="0" applyProtection="0"/>
    <xf numFmtId="0" fontId="8" fillId="0" borderId="0" applyNumberFormat="0" applyFill="0" applyBorder="0" applyAlignment="0" applyProtection="0"/>
    <xf numFmtId="0" fontId="29"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29" fillId="0" borderId="0" applyNumberFormat="0" applyFill="0" applyBorder="0" applyAlignment="0" applyProtection="0"/>
    <xf numFmtId="0" fontId="8" fillId="0" borderId="0" applyNumberFormat="0" applyFill="0" applyBorder="0" applyAlignment="0" applyProtection="0"/>
    <xf numFmtId="0" fontId="29" fillId="0" borderId="0" applyNumberFormat="0" applyFill="0" applyBorder="0" applyAlignment="0" applyProtection="0"/>
    <xf numFmtId="0" fontId="8" fillId="0" borderId="0" applyNumberFormat="0" applyFill="0" applyBorder="0" applyAlignment="0" applyProtection="0"/>
    <xf numFmtId="0" fontId="29"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30" fillId="0" borderId="0"/>
    <xf numFmtId="0" fontId="31" fillId="0" borderId="0"/>
    <xf numFmtId="0" fontId="29"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29" fillId="0" borderId="0" applyNumberFormat="0" applyFill="0" applyBorder="0" applyAlignment="0" applyProtection="0"/>
    <xf numFmtId="0" fontId="8" fillId="0" borderId="0" applyNumberFormat="0" applyFill="0" applyBorder="0" applyAlignment="0" applyProtection="0"/>
    <xf numFmtId="0" fontId="29" fillId="0" borderId="0" applyNumberFormat="0" applyFill="0" applyBorder="0" applyAlignment="0" applyProtection="0"/>
    <xf numFmtId="0" fontId="8" fillId="0" borderId="0" applyNumberFormat="0" applyFill="0" applyBorder="0" applyAlignment="0" applyProtection="0"/>
    <xf numFmtId="0" fontId="29"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31" fillId="0" borderId="0"/>
    <xf numFmtId="0" fontId="31" fillId="0" borderId="0"/>
    <xf numFmtId="0" fontId="31" fillId="0" borderId="0"/>
    <xf numFmtId="0" fontId="31" fillId="0" borderId="0"/>
    <xf numFmtId="0" fontId="31" fillId="0" borderId="0"/>
    <xf numFmtId="0" fontId="30" fillId="0" borderId="0"/>
    <xf numFmtId="0" fontId="31" fillId="0" borderId="0"/>
    <xf numFmtId="0" fontId="31" fillId="0" borderId="0"/>
    <xf numFmtId="0" fontId="31" fillId="0" borderId="0"/>
    <xf numFmtId="0" fontId="30" fillId="0" borderId="0"/>
    <xf numFmtId="0" fontId="31" fillId="0" borderId="0"/>
    <xf numFmtId="0" fontId="31" fillId="0" borderId="0"/>
    <xf numFmtId="0" fontId="31" fillId="0" borderId="0"/>
    <xf numFmtId="0" fontId="29"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29" fillId="0" borderId="0" applyNumberFormat="0" applyFill="0" applyBorder="0" applyAlignment="0" applyProtection="0"/>
    <xf numFmtId="0" fontId="8" fillId="0" borderId="0" applyNumberFormat="0" applyFill="0" applyBorder="0" applyAlignment="0" applyProtection="0"/>
    <xf numFmtId="0" fontId="29" fillId="0" borderId="0" applyNumberFormat="0" applyFill="0" applyBorder="0" applyAlignment="0" applyProtection="0"/>
    <xf numFmtId="0" fontId="8" fillId="0" borderId="0" applyNumberFormat="0" applyFill="0" applyBorder="0" applyAlignment="0" applyProtection="0"/>
    <xf numFmtId="0" fontId="29"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29"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29" fillId="0" borderId="0" applyNumberFormat="0" applyFill="0" applyBorder="0" applyAlignment="0" applyProtection="0"/>
    <xf numFmtId="0" fontId="8" fillId="0" borderId="0" applyNumberFormat="0" applyFill="0" applyBorder="0" applyAlignment="0" applyProtection="0"/>
    <xf numFmtId="0" fontId="29" fillId="0" borderId="0" applyNumberFormat="0" applyFill="0" applyBorder="0" applyAlignment="0" applyProtection="0"/>
    <xf numFmtId="0" fontId="8" fillId="0" borderId="0" applyNumberFormat="0" applyFill="0" applyBorder="0" applyAlignment="0" applyProtection="0"/>
    <xf numFmtId="0" fontId="29"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30" fillId="0" borderId="0"/>
    <xf numFmtId="0" fontId="31" fillId="0" borderId="0"/>
    <xf numFmtId="0" fontId="31" fillId="0" borderId="0"/>
    <xf numFmtId="0" fontId="31" fillId="0" borderId="0"/>
    <xf numFmtId="0" fontId="30" fillId="0" borderId="0"/>
    <xf numFmtId="0" fontId="31" fillId="0" borderId="0"/>
    <xf numFmtId="0" fontId="31" fillId="0" borderId="0"/>
    <xf numFmtId="0" fontId="31" fillId="0" borderId="0"/>
    <xf numFmtId="9" fontId="29" fillId="4" borderId="0"/>
    <xf numFmtId="9" fontId="8" fillId="4" borderId="0"/>
    <xf numFmtId="9" fontId="29" fillId="4" borderId="0"/>
    <xf numFmtId="171" fontId="32" fillId="0" borderId="0"/>
    <xf numFmtId="171" fontId="32" fillId="0" borderId="0"/>
    <xf numFmtId="171" fontId="33" fillId="0" borderId="0"/>
    <xf numFmtId="0" fontId="29" fillId="0" borderId="0"/>
    <xf numFmtId="0" fontId="29" fillId="0" borderId="0"/>
    <xf numFmtId="0" fontId="34" fillId="5" borderId="0" applyNumberFormat="0" applyBorder="0" applyAlignment="0" applyProtection="0"/>
    <xf numFmtId="0" fontId="34" fillId="6" borderId="0" applyNumberFormat="0" applyBorder="0" applyAlignment="0" applyProtection="0"/>
    <xf numFmtId="0" fontId="34" fillId="7" borderId="0" applyNumberFormat="0" applyBorder="0" applyAlignment="0" applyProtection="0"/>
    <xf numFmtId="0" fontId="34" fillId="8" borderId="0" applyNumberFormat="0" applyBorder="0" applyAlignment="0" applyProtection="0"/>
    <xf numFmtId="0" fontId="34" fillId="9" borderId="0" applyNumberFormat="0" applyBorder="0" applyAlignment="0" applyProtection="0"/>
    <xf numFmtId="0" fontId="34" fillId="10" borderId="0" applyNumberFormat="0" applyBorder="0" applyAlignment="0" applyProtection="0"/>
    <xf numFmtId="0" fontId="8" fillId="0" borderId="0" applyNumberFormat="0" applyFill="0" applyBorder="0" applyAlignment="0" applyProtection="0"/>
    <xf numFmtId="0" fontId="35" fillId="5" borderId="0" applyNumberFormat="0" applyBorder="0" applyAlignment="0" applyProtection="0"/>
    <xf numFmtId="0" fontId="35" fillId="6"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49" fontId="36" fillId="0" borderId="1" applyNumberFormat="0" applyFont="0" applyFill="0" applyBorder="0" applyProtection="0">
      <alignment horizontal="left" vertical="center" indent="2"/>
    </xf>
    <xf numFmtId="0" fontId="34" fillId="11" borderId="0" applyNumberFormat="0" applyBorder="0" applyAlignment="0" applyProtection="0"/>
    <xf numFmtId="0" fontId="34" fillId="12" borderId="0" applyNumberFormat="0" applyBorder="0" applyAlignment="0" applyProtection="0"/>
    <xf numFmtId="0" fontId="34" fillId="13" borderId="0" applyNumberFormat="0" applyBorder="0" applyAlignment="0" applyProtection="0"/>
    <xf numFmtId="0" fontId="34" fillId="8" borderId="0" applyNumberFormat="0" applyBorder="0" applyAlignment="0" applyProtection="0"/>
    <xf numFmtId="0" fontId="34" fillId="11" borderId="0" applyNumberFormat="0" applyBorder="0" applyAlignment="0" applyProtection="0"/>
    <xf numFmtId="0" fontId="34" fillId="14" borderId="0" applyNumberFormat="0" applyBorder="0" applyAlignment="0" applyProtection="0"/>
    <xf numFmtId="0" fontId="8" fillId="0" borderId="0" applyNumberFormat="0" applyFill="0" applyBorder="0" applyAlignment="0" applyProtection="0"/>
    <xf numFmtId="0" fontId="35" fillId="11" borderId="0" applyNumberFormat="0" applyBorder="0" applyAlignment="0" applyProtection="0"/>
    <xf numFmtId="0" fontId="35" fillId="12" borderId="0" applyNumberFormat="0" applyBorder="0" applyAlignment="0" applyProtection="0"/>
    <xf numFmtId="0" fontId="35" fillId="13"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4" fillId="14" borderId="0" applyNumberFormat="0" applyBorder="0" applyAlignment="0" applyProtection="0"/>
    <xf numFmtId="49" fontId="36" fillId="0" borderId="2" applyNumberFormat="0" applyFont="0" applyFill="0" applyBorder="0" applyProtection="0">
      <alignment horizontal="left" vertical="center" indent="5"/>
    </xf>
    <xf numFmtId="0" fontId="37" fillId="15" borderId="0" applyNumberFormat="0" applyBorder="0" applyAlignment="0" applyProtection="0"/>
    <xf numFmtId="0" fontId="37" fillId="12" borderId="0" applyNumberFormat="0" applyBorder="0" applyAlignment="0" applyProtection="0"/>
    <xf numFmtId="0" fontId="37" fillId="13"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8" borderId="0" applyNumberFormat="0" applyBorder="0" applyAlignment="0" applyProtection="0"/>
    <xf numFmtId="0" fontId="8" fillId="0" borderId="0" applyNumberFormat="0" applyFill="0" applyBorder="0" applyAlignment="0" applyProtection="0"/>
    <xf numFmtId="0" fontId="38" fillId="15" borderId="0" applyNumberFormat="0" applyBorder="0" applyAlignment="0" applyProtection="0"/>
    <xf numFmtId="0" fontId="38" fillId="12" borderId="0" applyNumberFormat="0" applyBorder="0" applyAlignment="0" applyProtection="0"/>
    <xf numFmtId="0" fontId="38" fillId="13" borderId="0" applyNumberFormat="0" applyBorder="0" applyAlignment="0" applyProtection="0"/>
    <xf numFmtId="0" fontId="38" fillId="16" borderId="0" applyNumberFormat="0" applyBorder="0" applyAlignment="0" applyProtection="0"/>
    <xf numFmtId="0" fontId="38" fillId="17" borderId="0" applyNumberFormat="0" applyBorder="0" applyAlignment="0" applyProtection="0"/>
    <xf numFmtId="0" fontId="38" fillId="18" borderId="0" applyNumberFormat="0" applyBorder="0" applyAlignment="0" applyProtection="0"/>
    <xf numFmtId="0" fontId="15" fillId="15"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30" fillId="0" borderId="0"/>
    <xf numFmtId="0" fontId="31" fillId="0" borderId="0"/>
    <xf numFmtId="0" fontId="8" fillId="0" borderId="0"/>
    <xf numFmtId="41" fontId="29" fillId="0" borderId="0"/>
    <xf numFmtId="41" fontId="8" fillId="0" borderId="0"/>
    <xf numFmtId="41" fontId="29" fillId="0" borderId="0"/>
    <xf numFmtId="172" fontId="8" fillId="0" borderId="0" applyBorder="0">
      <alignment vertical="top"/>
    </xf>
    <xf numFmtId="173" fontId="29" fillId="23" borderId="14">
      <alignment horizontal="center" vertical="center"/>
    </xf>
    <xf numFmtId="174" fontId="8" fillId="23" borderId="14">
      <alignment horizontal="center" vertical="center"/>
    </xf>
    <xf numFmtId="0" fontId="29" fillId="23" borderId="14">
      <alignment horizontal="center" vertical="center"/>
    </xf>
    <xf numFmtId="0" fontId="38" fillId="19" borderId="0" applyNumberFormat="0" applyBorder="0" applyAlignment="0" applyProtection="0"/>
    <xf numFmtId="0" fontId="38" fillId="20" borderId="0" applyNumberFormat="0" applyBorder="0" applyAlignment="0" applyProtection="0"/>
    <xf numFmtId="0" fontId="38" fillId="21" borderId="0" applyNumberFormat="0" applyBorder="0" applyAlignment="0" applyProtection="0"/>
    <xf numFmtId="0" fontId="38" fillId="16" borderId="0" applyNumberFormat="0" applyBorder="0" applyAlignment="0" applyProtection="0"/>
    <xf numFmtId="0" fontId="38" fillId="17" borderId="0" applyNumberFormat="0" applyBorder="0" applyAlignment="0" applyProtection="0"/>
    <xf numFmtId="0" fontId="38" fillId="22" borderId="0" applyNumberFormat="0" applyBorder="0" applyAlignment="0" applyProtection="0"/>
    <xf numFmtId="0" fontId="29" fillId="0" borderId="0" applyNumberFormat="0" applyFill="0" applyBorder="0" applyAlignment="0" applyProtection="0"/>
    <xf numFmtId="0" fontId="30" fillId="0" borderId="0"/>
    <xf numFmtId="0" fontId="31" fillId="0" borderId="0"/>
    <xf numFmtId="4" fontId="39" fillId="0" borderId="3" applyFill="0" applyBorder="0" applyProtection="0">
      <alignment horizontal="right" vertical="center"/>
    </xf>
    <xf numFmtId="3" fontId="29" fillId="0" borderId="0"/>
    <xf numFmtId="3" fontId="8" fillId="0" borderId="0"/>
    <xf numFmtId="3" fontId="29" fillId="0" borderId="0"/>
    <xf numFmtId="0" fontId="17" fillId="7" borderId="0" applyNumberFormat="0" applyBorder="0" applyAlignment="0" applyProtection="0"/>
    <xf numFmtId="0" fontId="29" fillId="0" borderId="0" applyFill="0" applyBorder="0" applyAlignment="0"/>
    <xf numFmtId="0" fontId="8" fillId="0" borderId="0" applyFill="0" applyBorder="0" applyAlignment="0"/>
    <xf numFmtId="0" fontId="29" fillId="0" borderId="0" applyFill="0" applyBorder="0" applyAlignment="0"/>
    <xf numFmtId="166" fontId="40" fillId="0" borderId="0" applyFill="0" applyBorder="0" applyAlignment="0"/>
    <xf numFmtId="175" fontId="40" fillId="0" borderId="0" applyFill="0" applyBorder="0" applyAlignment="0"/>
    <xf numFmtId="176" fontId="29" fillId="0" borderId="0" applyFill="0" applyBorder="0" applyAlignment="0"/>
    <xf numFmtId="176" fontId="8" fillId="0" borderId="0" applyFill="0" applyBorder="0" applyAlignment="0"/>
    <xf numFmtId="176" fontId="29" fillId="0" borderId="0" applyFill="0" applyBorder="0" applyAlignment="0"/>
    <xf numFmtId="177" fontId="29" fillId="0" borderId="0" applyFill="0" applyBorder="0" applyAlignment="0"/>
    <xf numFmtId="177" fontId="8" fillId="0" borderId="0" applyFill="0" applyBorder="0" applyAlignment="0"/>
    <xf numFmtId="177" fontId="29" fillId="0" borderId="0" applyFill="0" applyBorder="0" applyAlignment="0"/>
    <xf numFmtId="44" fontId="40" fillId="0" borderId="0" applyFill="0" applyBorder="0" applyAlignment="0"/>
    <xf numFmtId="178" fontId="40" fillId="0" borderId="0" applyFill="0" applyBorder="0" applyAlignment="0"/>
    <xf numFmtId="166" fontId="40" fillId="0" borderId="0" applyFill="0" applyBorder="0" applyAlignment="0"/>
    <xf numFmtId="0" fontId="18" fillId="24" borderId="4" applyNumberFormat="0" applyAlignment="0" applyProtection="0"/>
    <xf numFmtId="0" fontId="19" fillId="25" borderId="5" applyNumberFormat="0" applyAlignment="0" applyProtection="0"/>
    <xf numFmtId="0" fontId="20" fillId="0" borderId="6" applyNumberFormat="0" applyFill="0" applyAlignment="0" applyProtection="0"/>
    <xf numFmtId="0" fontId="41" fillId="0" borderId="15" applyNumberFormat="0" applyFill="0" applyAlignment="0" applyProtection="0"/>
    <xf numFmtId="0" fontId="42" fillId="6" borderId="0" applyNumberFormat="0" applyBorder="0" applyAlignment="0" applyProtection="0"/>
    <xf numFmtId="41" fontId="8" fillId="0" borderId="0" applyNumberFormat="0" applyBorder="0">
      <alignment horizontal="center" vertical="top"/>
    </xf>
    <xf numFmtId="44" fontId="40" fillId="0" borderId="0" applyFont="0" applyFill="0" applyBorder="0" applyAlignment="0" applyProtection="0"/>
    <xf numFmtId="43" fontId="29" fillId="0" borderId="0" applyFont="0" applyFill="0" applyBorder="0" applyAlignment="0" applyProtection="0"/>
    <xf numFmtId="43" fontId="8" fillId="0" borderId="0" applyFont="0" applyFill="0" applyBorder="0" applyAlignment="0" applyProtection="0"/>
    <xf numFmtId="4" fontId="44" fillId="0" borderId="0"/>
    <xf numFmtId="3" fontId="45" fillId="0" borderId="0" applyFont="0" applyFill="0" applyBorder="0" applyAlignment="0" applyProtection="0"/>
    <xf numFmtId="0" fontId="46" fillId="0" borderId="0"/>
    <xf numFmtId="0" fontId="40" fillId="0" borderId="0"/>
    <xf numFmtId="0" fontId="40" fillId="0" borderId="0"/>
    <xf numFmtId="0" fontId="40" fillId="0" borderId="0"/>
    <xf numFmtId="0" fontId="46" fillId="0" borderId="0"/>
    <xf numFmtId="0" fontId="40" fillId="0" borderId="0"/>
    <xf numFmtId="37" fontId="29" fillId="0" borderId="0" applyBorder="0">
      <alignment horizontal="left" vertical="top" wrapText="1"/>
      <protection locked="0"/>
    </xf>
    <xf numFmtId="37" fontId="8" fillId="0" borderId="0" applyBorder="0">
      <alignment horizontal="left" vertical="top" wrapText="1"/>
      <protection locked="0"/>
    </xf>
    <xf numFmtId="37" fontId="29" fillId="0" borderId="0" applyBorder="0">
      <alignment horizontal="left" vertical="top" wrapText="1"/>
      <protection locked="0"/>
    </xf>
    <xf numFmtId="0" fontId="47" fillId="29" borderId="7" applyAlignment="0">
      <alignment horizontal="right"/>
      <protection locked="0"/>
    </xf>
    <xf numFmtId="179" fontId="29" fillId="30" borderId="16" applyFont="0" applyFill="0" applyBorder="0" applyAlignment="0" applyProtection="0">
      <alignment horizontal="center"/>
    </xf>
    <xf numFmtId="179" fontId="8" fillId="30" borderId="16" applyFont="0" applyFill="0" applyBorder="0" applyAlignment="0" applyProtection="0">
      <alignment horizontal="center"/>
    </xf>
    <xf numFmtId="180" fontId="29" fillId="30" borderId="16" applyFont="0" applyFill="0" applyBorder="0" applyAlignment="0" applyProtection="0">
      <alignment horizontal="center"/>
    </xf>
    <xf numFmtId="180" fontId="8" fillId="30" borderId="16" applyFont="0" applyFill="0" applyBorder="0" applyAlignment="0" applyProtection="0">
      <alignment horizontal="center"/>
    </xf>
    <xf numFmtId="166" fontId="40" fillId="0" borderId="0" applyFont="0" applyFill="0" applyBorder="0" applyAlignment="0" applyProtection="0"/>
    <xf numFmtId="44" fontId="29" fillId="0" borderId="0" applyFont="0" applyFill="0" applyBorder="0" applyAlignment="0" applyProtection="0"/>
    <xf numFmtId="44" fontId="8" fillId="0" borderId="0" applyFont="0" applyFill="0" applyBorder="0" applyAlignment="0" applyProtection="0"/>
    <xf numFmtId="181" fontId="45" fillId="0" borderId="0" applyFont="0" applyFill="0" applyBorder="0" applyAlignment="0" applyProtection="0"/>
    <xf numFmtId="0" fontId="29" fillId="26" borderId="0" applyFont="0" applyBorder="0"/>
    <xf numFmtId="182" fontId="8" fillId="26" borderId="0" applyFont="0" applyBorder="0"/>
    <xf numFmtId="182" fontId="29" fillId="26" borderId="0" applyFont="0" applyBorder="0"/>
    <xf numFmtId="0" fontId="48" fillId="10" borderId="4" applyNumberFormat="0" applyAlignment="0" applyProtection="0"/>
    <xf numFmtId="0" fontId="49" fillId="24" borderId="8" applyNumberFormat="0" applyAlignment="0" applyProtection="0"/>
    <xf numFmtId="0" fontId="50" fillId="31" borderId="0">
      <alignment horizontal="right"/>
      <protection locked="0"/>
    </xf>
    <xf numFmtId="183" fontId="51" fillId="0" borderId="0">
      <protection locked="0"/>
    </xf>
    <xf numFmtId="14" fontId="44" fillId="0" borderId="0" applyFill="0" applyBorder="0" applyAlignment="0"/>
    <xf numFmtId="183" fontId="51" fillId="0" borderId="0">
      <protection locked="0"/>
    </xf>
    <xf numFmtId="184" fontId="29" fillId="0" borderId="0" applyFont="0" applyFill="0" applyBorder="0" applyAlignment="0" applyProtection="0">
      <alignment wrapText="1"/>
    </xf>
    <xf numFmtId="41" fontId="8" fillId="0" borderId="0" applyBorder="0">
      <alignment vertical="top"/>
    </xf>
    <xf numFmtId="185" fontId="8" fillId="0" borderId="0" applyBorder="0">
      <alignment vertical="top"/>
    </xf>
    <xf numFmtId="43" fontId="8" fillId="0" borderId="0" applyBorder="0">
      <alignment vertical="top"/>
    </xf>
    <xf numFmtId="186" fontId="8" fillId="0" borderId="0" applyBorder="0">
      <alignment vertical="top"/>
    </xf>
    <xf numFmtId="0" fontId="29" fillId="4" borderId="0">
      <alignment horizontal="left" vertical="top"/>
    </xf>
    <xf numFmtId="0" fontId="8" fillId="4" borderId="0">
      <alignment horizontal="left" vertical="top"/>
    </xf>
    <xf numFmtId="0" fontId="29" fillId="4" borderId="0">
      <alignment horizontal="left" vertical="top"/>
    </xf>
    <xf numFmtId="0" fontId="52" fillId="0" borderId="0">
      <protection locked="0"/>
    </xf>
    <xf numFmtId="0" fontId="53" fillId="0" borderId="0">
      <protection locked="0"/>
    </xf>
    <xf numFmtId="0" fontId="54" fillId="7" borderId="0" applyNumberFormat="0" applyBorder="0" applyAlignment="0" applyProtection="0"/>
    <xf numFmtId="0" fontId="55" fillId="0" borderId="0">
      <protection locked="0"/>
    </xf>
    <xf numFmtId="0" fontId="56" fillId="0" borderId="0">
      <protection locked="0"/>
    </xf>
    <xf numFmtId="0" fontId="55" fillId="0" borderId="0">
      <protection locked="0"/>
    </xf>
    <xf numFmtId="0" fontId="56" fillId="0" borderId="0">
      <protection locked="0"/>
    </xf>
    <xf numFmtId="0" fontId="21" fillId="0" borderId="0" applyNumberFormat="0" applyFill="0" applyBorder="0" applyAlignment="0" applyProtection="0"/>
    <xf numFmtId="0" fontId="57" fillId="32" borderId="0" applyNumberFormat="0" applyBorder="0" applyAlignment="0" applyProtection="0"/>
    <xf numFmtId="0" fontId="57" fillId="32" borderId="0" applyNumberFormat="0" applyBorder="0" applyAlignment="0" applyProtection="0"/>
    <xf numFmtId="0" fontId="57" fillId="32" borderId="0" applyNumberFormat="0" applyBorder="0" applyAlignment="0" applyProtection="0"/>
    <xf numFmtId="0" fontId="57" fillId="33" borderId="0" applyNumberFormat="0" applyBorder="0" applyAlignment="0" applyProtection="0"/>
    <xf numFmtId="0" fontId="57" fillId="33" borderId="0" applyNumberFormat="0" applyBorder="0" applyAlignment="0" applyProtection="0"/>
    <xf numFmtId="0" fontId="57" fillId="33" borderId="0" applyNumberFormat="0" applyBorder="0" applyAlignment="0" applyProtection="0"/>
    <xf numFmtId="0" fontId="57" fillId="34" borderId="0" applyNumberFormat="0" applyBorder="0" applyAlignment="0" applyProtection="0"/>
    <xf numFmtId="0" fontId="57" fillId="34" borderId="0" applyNumberFormat="0" applyBorder="0" applyAlignment="0" applyProtection="0"/>
    <xf numFmtId="0" fontId="57" fillId="34" borderId="0" applyNumberFormat="0" applyBorder="0" applyAlignment="0" applyProtection="0"/>
    <xf numFmtId="0" fontId="15" fillId="19"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4" fillId="37" borderId="0" applyNumberFormat="0" applyBorder="0" applyAlignment="0" applyProtection="0"/>
    <xf numFmtId="0" fontId="14" fillId="37"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20" borderId="0" applyNumberFormat="0" applyBorder="0" applyAlignment="0" applyProtection="0"/>
    <xf numFmtId="0" fontId="15" fillId="21" borderId="0" applyNumberFormat="0" applyBorder="0" applyAlignment="0" applyProtection="0"/>
    <xf numFmtId="0" fontId="14" fillId="37" borderId="0" applyNumberFormat="0" applyBorder="0" applyAlignment="0" applyProtection="0"/>
    <xf numFmtId="0" fontId="14" fillId="37"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0" borderId="0" applyNumberFormat="0" applyBorder="0" applyAlignment="0" applyProtection="0"/>
    <xf numFmtId="0" fontId="14" fillId="40" borderId="0" applyNumberFormat="0" applyBorder="0" applyAlignment="0" applyProtection="0"/>
    <xf numFmtId="0" fontId="15" fillId="38" borderId="0" applyNumberFormat="0" applyBorder="0" applyAlignment="0" applyProtection="0"/>
    <xf numFmtId="0" fontId="15" fillId="38" borderId="0" applyNumberFormat="0" applyBorder="0" applyAlignment="0" applyProtection="0"/>
    <xf numFmtId="0" fontId="15" fillId="38" borderId="0" applyNumberFormat="0" applyBorder="0" applyAlignment="0" applyProtection="0"/>
    <xf numFmtId="0" fontId="15" fillId="21" borderId="0" applyNumberFormat="0" applyBorder="0" applyAlignment="0" applyProtection="0"/>
    <xf numFmtId="0" fontId="15" fillId="16"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5" fillId="38" borderId="0" applyNumberFormat="0" applyBorder="0" applyAlignment="0" applyProtection="0"/>
    <xf numFmtId="0" fontId="15" fillId="38" borderId="0" applyNumberFormat="0" applyBorder="0" applyAlignment="0" applyProtection="0"/>
    <xf numFmtId="0" fontId="15" fillId="38"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4" fillId="41" borderId="0" applyNumberFormat="0" applyBorder="0" applyAlignment="0" applyProtection="0"/>
    <xf numFmtId="0" fontId="14" fillId="41" borderId="0" applyNumberFormat="0" applyBorder="0" applyAlignment="0" applyProtection="0"/>
    <xf numFmtId="0" fontId="14" fillId="41"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5" fillId="17" borderId="0" applyNumberFormat="0" applyBorder="0" applyAlignment="0" applyProtection="0"/>
    <xf numFmtId="0" fontId="15" fillId="22" borderId="0" applyNumberFormat="0" applyBorder="0" applyAlignment="0" applyProtection="0"/>
    <xf numFmtId="0" fontId="14" fillId="37" borderId="0" applyNumberFormat="0" applyBorder="0" applyAlignment="0" applyProtection="0"/>
    <xf numFmtId="0" fontId="14" fillId="37" borderId="0" applyNumberFormat="0" applyBorder="0" applyAlignment="0" applyProtection="0"/>
    <xf numFmtId="0" fontId="14" fillId="37"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22" borderId="0" applyNumberFormat="0" applyBorder="0" applyAlignment="0" applyProtection="0"/>
    <xf numFmtId="44" fontId="40" fillId="0" borderId="0" applyFill="0" applyBorder="0" applyAlignment="0"/>
    <xf numFmtId="166" fontId="40" fillId="0" borderId="0" applyFill="0" applyBorder="0" applyAlignment="0"/>
    <xf numFmtId="44" fontId="40" fillId="0" borderId="0" applyFill="0" applyBorder="0" applyAlignment="0"/>
    <xf numFmtId="178" fontId="40" fillId="0" borderId="0" applyFill="0" applyBorder="0" applyAlignment="0"/>
    <xf numFmtId="166" fontId="40" fillId="0" borderId="0" applyFill="0" applyBorder="0" applyAlignment="0"/>
    <xf numFmtId="0" fontId="58" fillId="10" borderId="4" applyNumberFormat="0" applyAlignment="0" applyProtection="0"/>
    <xf numFmtId="0" fontId="29" fillId="0" borderId="0" applyNumberFormat="0" applyFill="0" applyBorder="0" applyAlignment="0" applyProtection="0"/>
    <xf numFmtId="0" fontId="31" fillId="0" borderId="0"/>
    <xf numFmtId="0" fontId="30" fillId="0" borderId="0"/>
    <xf numFmtId="0" fontId="30" fillId="0" borderId="0"/>
    <xf numFmtId="0" fontId="31" fillId="0" borderId="0"/>
    <xf numFmtId="0" fontId="29" fillId="0" borderId="0"/>
    <xf numFmtId="0" fontId="8" fillId="0" borderId="0"/>
    <xf numFmtId="0" fontId="29" fillId="0" borderId="0"/>
    <xf numFmtId="187" fontId="30" fillId="0" borderId="0" applyFont="0" applyFill="0" applyBorder="0" applyAlignment="0" applyProtection="0"/>
    <xf numFmtId="188" fontId="8" fillId="0" borderId="0" applyFont="0" applyFill="0" applyBorder="0" applyAlignment="0" applyProtection="0"/>
    <xf numFmtId="188" fontId="29" fillId="0" borderId="0" applyFont="0" applyFill="0" applyBorder="0" applyAlignment="0" applyProtection="0"/>
    <xf numFmtId="189" fontId="47" fillId="0" borderId="17" applyFont="0" applyFill="0" applyBorder="0" applyProtection="0"/>
    <xf numFmtId="190" fontId="47" fillId="0" borderId="17" applyFont="0" applyFill="0" applyBorder="0" applyProtection="0"/>
    <xf numFmtId="0" fontId="52" fillId="0" borderId="0">
      <protection locked="0"/>
    </xf>
    <xf numFmtId="0" fontId="53" fillId="0" borderId="0">
      <protection locked="0"/>
    </xf>
    <xf numFmtId="0" fontId="52" fillId="0" borderId="0">
      <protection locked="0"/>
    </xf>
    <xf numFmtId="0" fontId="53" fillId="0" borderId="0">
      <protection locked="0"/>
    </xf>
    <xf numFmtId="0" fontId="52" fillId="0" borderId="0">
      <protection locked="0"/>
    </xf>
    <xf numFmtId="0" fontId="53" fillId="0" borderId="0">
      <protection locked="0"/>
    </xf>
    <xf numFmtId="0" fontId="52" fillId="0" borderId="0">
      <protection locked="0"/>
    </xf>
    <xf numFmtId="0" fontId="53" fillId="0" borderId="0">
      <protection locked="0"/>
    </xf>
    <xf numFmtId="0" fontId="52" fillId="0" borderId="0">
      <protection locked="0"/>
    </xf>
    <xf numFmtId="0" fontId="53" fillId="0" borderId="0">
      <protection locked="0"/>
    </xf>
    <xf numFmtId="0" fontId="52" fillId="0" borderId="0">
      <protection locked="0"/>
    </xf>
    <xf numFmtId="0" fontId="53" fillId="0" borderId="0">
      <protection locked="0"/>
    </xf>
    <xf numFmtId="0" fontId="52" fillId="0" borderId="0">
      <protection locked="0"/>
    </xf>
    <xf numFmtId="0" fontId="53" fillId="0" borderId="0">
      <protection locked="0"/>
    </xf>
    <xf numFmtId="2" fontId="50" fillId="31" borderId="0">
      <alignment horizontal="right"/>
      <protection locked="0"/>
    </xf>
    <xf numFmtId="0" fontId="52" fillId="0" borderId="0">
      <protection locked="0"/>
    </xf>
    <xf numFmtId="0" fontId="53" fillId="0" borderId="0">
      <protection locked="0"/>
    </xf>
    <xf numFmtId="0" fontId="52" fillId="0" borderId="0">
      <protection locked="0"/>
    </xf>
    <xf numFmtId="0" fontId="53" fillId="0" borderId="0">
      <protection locked="0"/>
    </xf>
    <xf numFmtId="191" fontId="29" fillId="0" borderId="0">
      <protection locked="0"/>
    </xf>
    <xf numFmtId="192" fontId="8" fillId="0" borderId="0">
      <protection locked="0"/>
    </xf>
    <xf numFmtId="0" fontId="29" fillId="0" borderId="0">
      <protection locked="0"/>
    </xf>
    <xf numFmtId="193" fontId="59" fillId="0" borderId="0" applyBorder="0">
      <alignment horizontal="center" vertical="top"/>
    </xf>
    <xf numFmtId="41" fontId="12" fillId="0" borderId="0" applyBorder="0">
      <alignment horizontal="left" vertical="top"/>
    </xf>
    <xf numFmtId="41" fontId="29" fillId="0" borderId="0" applyBorder="0">
      <alignment horizontal="left" vertical="top" indent="2"/>
    </xf>
    <xf numFmtId="41" fontId="8" fillId="0" borderId="0" applyBorder="0">
      <alignment horizontal="left" vertical="top" indent="2"/>
    </xf>
    <xf numFmtId="41" fontId="29" fillId="0" borderId="0" applyBorder="0">
      <alignment horizontal="left" vertical="top" indent="2"/>
    </xf>
    <xf numFmtId="194" fontId="61" fillId="0" borderId="1" applyFill="0" applyAlignment="0"/>
    <xf numFmtId="9" fontId="62" fillId="0" borderId="0" applyFont="0" applyFill="0" applyBorder="0" applyAlignment="0" applyProtection="0"/>
    <xf numFmtId="49" fontId="63" fillId="0" borderId="0">
      <alignment horizontal="right"/>
    </xf>
    <xf numFmtId="37" fontId="63" fillId="0" borderId="0">
      <alignment horizontal="right"/>
    </xf>
    <xf numFmtId="38" fontId="64" fillId="26" borderId="0" applyNumberFormat="0" applyBorder="0" applyAlignment="0" applyProtection="0"/>
    <xf numFmtId="2" fontId="29" fillId="26" borderId="1">
      <protection hidden="1"/>
    </xf>
    <xf numFmtId="2" fontId="65" fillId="0" borderId="0">
      <alignment horizontal="center"/>
    </xf>
    <xf numFmtId="41" fontId="12" fillId="0" borderId="0" applyBorder="0">
      <alignment vertical="top"/>
    </xf>
    <xf numFmtId="41" fontId="8" fillId="0" borderId="0" applyBorder="0">
      <alignment horizontal="left" vertical="top" indent="2"/>
    </xf>
    <xf numFmtId="0" fontId="66" fillId="0" borderId="0" applyNumberFormat="0" applyFill="0" applyBorder="0" applyAlignment="0" applyProtection="0"/>
    <xf numFmtId="0" fontId="67" fillId="0" borderId="9" applyNumberFormat="0" applyAlignment="0" applyProtection="0">
      <alignment horizontal="left" vertical="center"/>
    </xf>
    <xf numFmtId="0" fontId="67" fillId="0" borderId="10">
      <alignment horizontal="left" vertical="center"/>
    </xf>
    <xf numFmtId="0" fontId="68" fillId="0" borderId="0" applyNumberFormat="0" applyFill="0" applyBorder="0" applyAlignment="0" applyProtection="0"/>
    <xf numFmtId="0" fontId="69" fillId="0" borderId="0" applyNumberFormat="0" applyFill="0" applyBorder="0" applyAlignment="0" applyProtection="0"/>
    <xf numFmtId="169" fontId="29" fillId="0" borderId="0">
      <protection locked="0"/>
    </xf>
    <xf numFmtId="169" fontId="8" fillId="0" borderId="0">
      <protection locked="0"/>
    </xf>
    <xf numFmtId="0" fontId="29" fillId="0" borderId="0">
      <protection locked="0"/>
    </xf>
    <xf numFmtId="169" fontId="29" fillId="0" borderId="0">
      <protection locked="0"/>
    </xf>
    <xf numFmtId="169" fontId="8" fillId="0" borderId="0">
      <protection locked="0"/>
    </xf>
    <xf numFmtId="0" fontId="29" fillId="0" borderId="0">
      <protection locked="0"/>
    </xf>
    <xf numFmtId="0" fontId="70" fillId="0" borderId="0" applyNumberFormat="0" applyFill="0" applyBorder="0" applyAlignment="0" applyProtection="0"/>
    <xf numFmtId="0" fontId="71" fillId="0" borderId="18" applyNumberFormat="0" applyFill="0" applyAlignment="0" applyProtection="0"/>
    <xf numFmtId="0" fontId="72" fillId="0" borderId="0" applyNumberFormat="0" applyFill="0" applyBorder="0" applyAlignment="0" applyProtection="0">
      <alignment vertical="top"/>
      <protection locked="0"/>
    </xf>
    <xf numFmtId="0" fontId="73" fillId="0" borderId="0" applyNumberFormat="0" applyFill="0" applyBorder="0" applyAlignment="0" applyProtection="0">
      <alignment vertical="top"/>
      <protection locked="0"/>
    </xf>
    <xf numFmtId="0" fontId="60" fillId="0" borderId="0" applyNumberFormat="0" applyFill="0" applyBorder="0" applyAlignment="0" applyProtection="0">
      <alignment vertical="top"/>
      <protection locked="0"/>
    </xf>
    <xf numFmtId="0" fontId="74" fillId="0" borderId="0" applyNumberFormat="0" applyFill="0" applyBorder="0" applyAlignment="0" applyProtection="0">
      <alignment vertical="top"/>
      <protection locked="0"/>
    </xf>
    <xf numFmtId="0" fontId="73" fillId="0" borderId="0" applyNumberFormat="0" applyFill="0" applyBorder="0" applyAlignment="0" applyProtection="0">
      <alignment vertical="top"/>
      <protection locked="0"/>
    </xf>
    <xf numFmtId="0" fontId="75" fillId="0" borderId="0" applyNumberFormat="0" applyFill="0" applyBorder="0" applyAlignment="0" applyProtection="0">
      <alignment vertical="top"/>
      <protection locked="0"/>
    </xf>
    <xf numFmtId="0" fontId="16" fillId="6" borderId="0" applyNumberFormat="0" applyBorder="0" applyAlignment="0" applyProtection="0"/>
    <xf numFmtId="3" fontId="71" fillId="26" borderId="0">
      <protection locked="0"/>
    </xf>
    <xf numFmtId="10" fontId="64" fillId="43" borderId="1" applyNumberFormat="0" applyBorder="0" applyAlignment="0" applyProtection="0"/>
    <xf numFmtId="3" fontId="71" fillId="26" borderId="0">
      <protection locked="0"/>
    </xf>
    <xf numFmtId="4" fontId="71" fillId="26" borderId="0">
      <protection locked="0"/>
    </xf>
    <xf numFmtId="41" fontId="8" fillId="4" borderId="0" applyBorder="0">
      <alignment horizontal="left" vertical="top"/>
    </xf>
    <xf numFmtId="0" fontId="76" fillId="0" borderId="6" applyNumberFormat="0" applyFill="0" applyAlignment="0" applyProtection="0"/>
    <xf numFmtId="0" fontId="77" fillId="25" borderId="5" applyNumberFormat="0" applyAlignment="0" applyProtection="0"/>
    <xf numFmtId="0" fontId="78" fillId="25" borderId="5" applyNumberFormat="0" applyAlignment="0" applyProtection="0"/>
    <xf numFmtId="49" fontId="79" fillId="0" borderId="0" applyFill="0" applyBorder="0" applyProtection="0"/>
    <xf numFmtId="49" fontId="80" fillId="0" borderId="0" applyFill="0" applyBorder="0" applyProtection="0"/>
    <xf numFmtId="195" fontId="79" fillId="0" borderId="0" applyFill="0" applyBorder="0" applyProtection="0"/>
    <xf numFmtId="195" fontId="80" fillId="0" borderId="0" applyFill="0" applyBorder="0" applyProtection="0"/>
    <xf numFmtId="196" fontId="79" fillId="0" borderId="0" applyFill="0" applyBorder="0" applyProtection="0"/>
    <xf numFmtId="196" fontId="80" fillId="0" borderId="0" applyFill="0" applyBorder="0" applyProtection="0"/>
    <xf numFmtId="44" fontId="40" fillId="0" borderId="0" applyFill="0" applyBorder="0" applyAlignment="0"/>
    <xf numFmtId="166" fontId="40" fillId="0" borderId="0" applyFill="0" applyBorder="0" applyAlignment="0"/>
    <xf numFmtId="44" fontId="40" fillId="0" borderId="0" applyFill="0" applyBorder="0" applyAlignment="0"/>
    <xf numFmtId="178" fontId="40" fillId="0" borderId="0" applyFill="0" applyBorder="0" applyAlignment="0"/>
    <xf numFmtId="166" fontId="40" fillId="0" borderId="0" applyFill="0" applyBorder="0" applyAlignment="0"/>
    <xf numFmtId="4" fontId="29" fillId="0" borderId="0" applyFont="0" applyFill="0" applyBorder="0" applyAlignment="0" applyProtection="0"/>
    <xf numFmtId="4" fontId="8" fillId="0" borderId="0" applyFont="0" applyFill="0" applyBorder="0" applyAlignment="0" applyProtection="0"/>
    <xf numFmtId="38" fontId="30" fillId="0" borderId="0" applyFont="0" applyFill="0" applyBorder="0" applyAlignment="0" applyProtection="0"/>
    <xf numFmtId="197" fontId="8" fillId="0" borderId="0" applyFont="0" applyFill="0" applyBorder="0" applyAlignment="0" applyProtection="0"/>
    <xf numFmtId="40" fontId="30" fillId="0" borderId="0" applyFont="0" applyFill="0" applyBorder="0" applyAlignment="0" applyProtection="0"/>
    <xf numFmtId="38" fontId="30" fillId="0" borderId="0" applyFont="0" applyFill="0" applyBorder="0" applyAlignment="0" applyProtection="0"/>
    <xf numFmtId="40" fontId="30" fillId="0" borderId="0" applyFont="0" applyFill="0" applyBorder="0" applyAlignment="0" applyProtection="0"/>
    <xf numFmtId="6" fontId="30" fillId="0" borderId="0" applyFont="0" applyFill="0" applyBorder="0" applyAlignment="0" applyProtection="0"/>
    <xf numFmtId="8" fontId="30" fillId="0" borderId="0" applyFont="0" applyFill="0" applyBorder="0" applyAlignment="0" applyProtection="0"/>
    <xf numFmtId="0" fontId="30" fillId="0" borderId="0" applyFont="0" applyFill="0" applyBorder="0" applyAlignment="0" applyProtection="0"/>
    <xf numFmtId="0" fontId="30" fillId="0" borderId="0" applyFont="0" applyFill="0" applyBorder="0" applyAlignment="0" applyProtection="0"/>
    <xf numFmtId="0" fontId="52" fillId="0" borderId="0">
      <protection locked="0"/>
    </xf>
    <xf numFmtId="0" fontId="53" fillId="0" borderId="0">
      <protection locked="0"/>
    </xf>
    <xf numFmtId="171" fontId="33" fillId="0" borderId="0"/>
    <xf numFmtId="0" fontId="31" fillId="0" borderId="0"/>
    <xf numFmtId="0" fontId="30" fillId="0" borderId="0"/>
    <xf numFmtId="0" fontId="81" fillId="0" borderId="19" applyNumberFormat="0" applyFill="0" applyAlignment="0" applyProtection="0"/>
    <xf numFmtId="0" fontId="82" fillId="0" borderId="20" applyNumberFormat="0" applyFill="0" applyAlignment="0" applyProtection="0"/>
    <xf numFmtId="0" fontId="83" fillId="0" borderId="11" applyNumberFormat="0" applyFill="0" applyAlignment="0" applyProtection="0"/>
    <xf numFmtId="0" fontId="83" fillId="0" borderId="0" applyNumberFormat="0" applyFill="0" applyBorder="0" applyAlignment="0" applyProtection="0"/>
    <xf numFmtId="0" fontId="84" fillId="0" borderId="19" applyNumberFormat="0" applyFill="0" applyAlignment="0" applyProtection="0"/>
    <xf numFmtId="0" fontId="85" fillId="0" borderId="20" applyNumberFormat="0" applyFill="0" applyAlignment="0" applyProtection="0"/>
    <xf numFmtId="0" fontId="86" fillId="0" borderId="11" applyNumberFormat="0" applyFill="0" applyAlignment="0" applyProtection="0"/>
    <xf numFmtId="0" fontId="86" fillId="0" borderId="0" applyNumberFormat="0" applyFill="0" applyBorder="0" applyAlignment="0" applyProtection="0"/>
    <xf numFmtId="0" fontId="87" fillId="0" borderId="0" applyNumberFormat="0" applyFill="0" applyBorder="0" applyAlignment="0" applyProtection="0"/>
    <xf numFmtId="0" fontId="88" fillId="27" borderId="0" applyNumberFormat="0" applyBorder="0" applyAlignment="0" applyProtection="0"/>
    <xf numFmtId="0" fontId="89" fillId="27" borderId="0" applyNumberFormat="0" applyBorder="0" applyAlignment="0" applyProtection="0"/>
    <xf numFmtId="43" fontId="8" fillId="0" borderId="0"/>
    <xf numFmtId="37" fontId="90" fillId="0" borderId="0"/>
    <xf numFmtId="37" fontId="91" fillId="0" borderId="0"/>
    <xf numFmtId="49" fontId="61" fillId="0" borderId="0" applyNumberFormat="0" applyFont="0" applyFill="0" applyBorder="0" applyAlignment="0" applyProtection="0">
      <alignment horizontal="center"/>
      <protection locked="0"/>
    </xf>
    <xf numFmtId="49" fontId="64" fillId="0" borderId="0" applyNumberFormat="0" applyFont="0" applyFill="0" applyBorder="0" applyAlignment="0" applyProtection="0">
      <alignment horizontal="center"/>
      <protection locked="0"/>
    </xf>
    <xf numFmtId="198" fontId="29" fillId="0" borderId="0"/>
    <xf numFmtId="0" fontId="92" fillId="0" borderId="0"/>
    <xf numFmtId="0" fontId="92" fillId="0" borderId="0"/>
    <xf numFmtId="0" fontId="92" fillId="0" borderId="0"/>
    <xf numFmtId="0" fontId="92"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14" fillId="0" borderId="0"/>
    <xf numFmtId="0" fontId="14" fillId="0" borderId="0"/>
    <xf numFmtId="0" fontId="29" fillId="0" borderId="0"/>
    <xf numFmtId="0" fontId="8" fillId="0" borderId="0"/>
    <xf numFmtId="0" fontId="29" fillId="0" borderId="0"/>
    <xf numFmtId="0" fontId="8" fillId="0" borderId="0"/>
    <xf numFmtId="0" fontId="8"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4" fontId="36" fillId="0" borderId="1" applyFill="0" applyBorder="0" applyProtection="0">
      <alignment horizontal="right" vertical="center"/>
    </xf>
    <xf numFmtId="49" fontId="39" fillId="0" borderId="1" applyNumberFormat="0" applyFill="0" applyBorder="0" applyProtection="0">
      <alignment horizontal="left" vertical="center"/>
    </xf>
    <xf numFmtId="0" fontId="36" fillId="0" borderId="1" applyNumberFormat="0" applyFill="0" applyAlignment="0" applyProtection="0"/>
    <xf numFmtId="0" fontId="93" fillId="26" borderId="0" applyNumberFormat="0" applyFont="0" applyBorder="0" applyAlignment="0" applyProtection="0"/>
    <xf numFmtId="0" fontId="70" fillId="0" borderId="0" applyNumberFormat="0" applyFont="0" applyFill="0" applyBorder="0" applyAlignment="0">
      <protection locked="0"/>
    </xf>
    <xf numFmtId="0" fontId="29" fillId="44" borderId="21" applyNumberFormat="0" applyFont="0" applyAlignment="0" applyProtection="0"/>
    <xf numFmtId="0" fontId="29" fillId="44" borderId="21" applyNumberFormat="0" applyFont="0" applyAlignment="0" applyProtection="0"/>
    <xf numFmtId="168" fontId="94" fillId="0" borderId="0" applyNumberFormat="0"/>
    <xf numFmtId="168" fontId="95" fillId="0" borderId="0" applyNumberFormat="0"/>
    <xf numFmtId="0" fontId="96" fillId="24" borderId="4" applyNumberFormat="0" applyAlignment="0" applyProtection="0"/>
    <xf numFmtId="0" fontId="29" fillId="0" borderId="0" applyFont="0" applyFill="0" applyBorder="0" applyAlignment="0" applyProtection="0"/>
    <xf numFmtId="0" fontId="29" fillId="0" borderId="0" applyFont="0" applyFill="0" applyBorder="0" applyAlignment="0" applyProtection="0"/>
    <xf numFmtId="201" fontId="8" fillId="0" borderId="0" applyFill="0" applyBorder="0" applyAlignment="0" applyProtection="0">
      <alignment wrapText="1"/>
    </xf>
    <xf numFmtId="199" fontId="36" fillId="45" borderId="1" applyNumberFormat="0" applyFont="0" applyBorder="0" applyAlignment="0" applyProtection="0">
      <alignment horizontal="right" vertical="center"/>
    </xf>
    <xf numFmtId="9" fontId="8" fillId="0" borderId="0" applyBorder="0">
      <alignment vertical="top"/>
    </xf>
    <xf numFmtId="168" fontId="8" fillId="0" borderId="0" applyBorder="0">
      <alignment vertical="top"/>
    </xf>
    <xf numFmtId="10" fontId="8" fillId="0" borderId="0" applyBorder="0">
      <alignment vertical="top"/>
    </xf>
    <xf numFmtId="9" fontId="29" fillId="0" borderId="0" applyFont="0" applyFill="0" applyBorder="0" applyAlignment="0" applyProtection="0"/>
    <xf numFmtId="177" fontId="29" fillId="0" borderId="0" applyFont="0" applyFill="0" applyBorder="0" applyAlignment="0" applyProtection="0"/>
    <xf numFmtId="177" fontId="8" fillId="0" borderId="0" applyFont="0" applyFill="0" applyBorder="0" applyAlignment="0" applyProtection="0"/>
    <xf numFmtId="0" fontId="29" fillId="0" borderId="0" applyFont="0" applyFill="0" applyBorder="0" applyAlignment="0" applyProtection="0"/>
    <xf numFmtId="0" fontId="8" fillId="0" borderId="0" applyFont="0" applyFill="0" applyBorder="0" applyAlignment="0" applyProtection="0"/>
    <xf numFmtId="10" fontId="29" fillId="0" borderId="0" applyFont="0" applyFill="0" applyBorder="0" applyAlignment="0" applyProtection="0"/>
    <xf numFmtId="10"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9"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168" fontId="29" fillId="0" borderId="0" applyFont="0" applyFill="0" applyBorder="0" applyAlignment="0" applyProtection="0"/>
    <xf numFmtId="168" fontId="8" fillId="0" borderId="0" applyFont="0" applyFill="0" applyBorder="0" applyAlignment="0" applyProtection="0"/>
    <xf numFmtId="10" fontId="29" fillId="0" borderId="0" applyFont="0" applyFill="0" applyBorder="0" applyAlignment="0" applyProtection="0"/>
    <xf numFmtId="10" fontId="8" fillId="0" borderId="0" applyFont="0" applyFill="0" applyBorder="0" applyAlignment="0" applyProtection="0"/>
    <xf numFmtId="10" fontId="97" fillId="46" borderId="0"/>
    <xf numFmtId="37" fontId="98" fillId="0" borderId="0" applyFont="0"/>
    <xf numFmtId="0" fontId="52" fillId="0" borderId="0">
      <protection locked="0"/>
    </xf>
    <xf numFmtId="0" fontId="53" fillId="0" borderId="0">
      <protection locked="0"/>
    </xf>
    <xf numFmtId="9" fontId="29" fillId="0" borderId="0" applyFont="0" applyFill="0" applyBorder="0" applyAlignment="0" applyProtection="0"/>
    <xf numFmtId="9" fontId="8" fillId="0" borderId="0" applyFont="0" applyFill="0" applyBorder="0" applyAlignment="0" applyProtection="0"/>
    <xf numFmtId="0" fontId="13" fillId="0" borderId="0" applyFont="0" applyFill="0" applyBorder="0" applyAlignment="0" applyProtection="0"/>
    <xf numFmtId="0" fontId="99" fillId="44" borderId="21" applyNumberFormat="0" applyFont="0" applyAlignment="0" applyProtection="0"/>
    <xf numFmtId="44" fontId="40" fillId="0" borderId="0" applyFill="0" applyBorder="0" applyAlignment="0"/>
    <xf numFmtId="166" fontId="40" fillId="0" borderId="0" applyFill="0" applyBorder="0" applyAlignment="0"/>
    <xf numFmtId="44" fontId="40" fillId="0" borderId="0" applyFill="0" applyBorder="0" applyAlignment="0"/>
    <xf numFmtId="178" fontId="40" fillId="0" borderId="0" applyFill="0" applyBorder="0" applyAlignment="0"/>
    <xf numFmtId="166" fontId="40" fillId="0" borderId="0" applyFill="0" applyBorder="0" applyAlignment="0"/>
    <xf numFmtId="0" fontId="29" fillId="0" borderId="0" applyFill="0" applyBorder="0">
      <alignment vertical="top"/>
    </xf>
    <xf numFmtId="200" fontId="29" fillId="0" borderId="0" applyFill="0" applyBorder="0">
      <alignment vertical="top"/>
    </xf>
    <xf numFmtId="0" fontId="29" fillId="0" borderId="0" applyFill="0" applyBorder="0">
      <alignment vertical="top"/>
    </xf>
    <xf numFmtId="171" fontId="100" fillId="0" borderId="0">
      <alignment horizontal="left"/>
    </xf>
    <xf numFmtId="3" fontId="8" fillId="23" borderId="0" applyBorder="0">
      <alignment horizontal="left" vertical="top"/>
    </xf>
    <xf numFmtId="0" fontId="29" fillId="0" borderId="0"/>
    <xf numFmtId="0" fontId="8" fillId="0" borderId="0"/>
    <xf numFmtId="0" fontId="29" fillId="0" borderId="0"/>
    <xf numFmtId="0" fontId="101" fillId="0" borderId="6" applyNumberFormat="0" applyFill="0" applyAlignment="0" applyProtection="0"/>
    <xf numFmtId="0" fontId="30" fillId="0" borderId="0" applyNumberFormat="0" applyFont="0" applyFill="0" applyBorder="0" applyAlignment="0" applyProtection="0">
      <alignment horizontal="left"/>
    </xf>
    <xf numFmtId="0" fontId="31" fillId="0" borderId="0" applyNumberFormat="0" applyFont="0" applyFill="0" applyBorder="0" applyAlignment="0" applyProtection="0">
      <alignment horizontal="left"/>
    </xf>
    <xf numFmtId="0" fontId="102" fillId="0" borderId="12">
      <alignment horizontal="center"/>
    </xf>
    <xf numFmtId="0" fontId="103" fillId="0" borderId="12">
      <alignment horizontal="center"/>
    </xf>
    <xf numFmtId="0" fontId="104" fillId="0" borderId="0" applyNumberFormat="0" applyFont="0" applyFill="0" applyBorder="0" applyAlignment="0"/>
    <xf numFmtId="38" fontId="8" fillId="0" borderId="0" applyFill="0" applyBorder="0">
      <alignment horizontal="center" vertical="top"/>
    </xf>
    <xf numFmtId="38" fontId="105" fillId="0" borderId="0"/>
    <xf numFmtId="0" fontId="26" fillId="24" borderId="8" applyNumberFormat="0" applyAlignment="0" applyProtection="0"/>
    <xf numFmtId="3" fontId="29" fillId="47" borderId="0" applyBorder="0">
      <alignment horizontal="left" vertical="top"/>
    </xf>
    <xf numFmtId="3" fontId="8" fillId="47" borderId="0" applyBorder="0">
      <alignment horizontal="left" vertical="top"/>
    </xf>
    <xf numFmtId="3" fontId="29" fillId="47" borderId="0" applyBorder="0">
      <alignment horizontal="left" vertical="top"/>
    </xf>
    <xf numFmtId="0" fontId="106" fillId="7" borderId="0" applyNumberFormat="0" applyBorder="0" applyAlignment="0" applyProtection="0"/>
    <xf numFmtId="0" fontId="36" fillId="0" borderId="0"/>
    <xf numFmtId="0" fontId="30" fillId="0" borderId="0">
      <alignment horizontal="center"/>
    </xf>
    <xf numFmtId="0" fontId="29" fillId="0" borderId="0" applyNumberFormat="0" applyFill="0" applyBorder="0" applyAlignment="0" applyProtection="0"/>
    <xf numFmtId="0" fontId="8" fillId="0" borderId="0" applyNumberFormat="0" applyFill="0" applyBorder="0" applyAlignment="0" applyProtection="0"/>
    <xf numFmtId="0" fontId="29" fillId="0" borderId="0" applyNumberFormat="0" applyFill="0" applyBorder="0" applyAlignment="0" applyProtection="0"/>
    <xf numFmtId="0" fontId="31" fillId="0" borderId="0"/>
    <xf numFmtId="0" fontId="43" fillId="48" borderId="22" applyNumberFormat="0" applyProtection="0">
      <alignment horizontal="center" wrapText="1"/>
    </xf>
    <xf numFmtId="0" fontId="43" fillId="48" borderId="23" applyNumberFormat="0" applyAlignment="0" applyProtection="0">
      <alignment wrapText="1"/>
    </xf>
    <xf numFmtId="0" fontId="29" fillId="49" borderId="0" applyNumberFormat="0" applyBorder="0">
      <alignment horizontal="center" wrapText="1"/>
    </xf>
    <xf numFmtId="0" fontId="29" fillId="49" borderId="0" applyNumberFormat="0" applyBorder="0">
      <alignment wrapText="1"/>
    </xf>
    <xf numFmtId="0" fontId="29" fillId="0" borderId="0" applyNumberFormat="0" applyFill="0" applyBorder="0" applyProtection="0">
      <alignment horizontal="right" wrapText="1"/>
    </xf>
    <xf numFmtId="201" fontId="29" fillId="0" borderId="0" applyFill="0" applyBorder="0" applyAlignment="0" applyProtection="0">
      <alignment wrapText="1"/>
    </xf>
    <xf numFmtId="201" fontId="29" fillId="0" borderId="0" applyFill="0" applyBorder="0" applyAlignment="0" applyProtection="0">
      <alignment wrapText="1"/>
    </xf>
    <xf numFmtId="202" fontId="29" fillId="0" borderId="0" applyFill="0" applyBorder="0" applyAlignment="0" applyProtection="0">
      <alignment wrapText="1"/>
    </xf>
    <xf numFmtId="0" fontId="29" fillId="0" borderId="0" applyNumberFormat="0" applyFill="0" applyBorder="0" applyProtection="0">
      <alignment horizontal="right" wrapText="1"/>
    </xf>
    <xf numFmtId="0" fontId="9" fillId="0" borderId="0"/>
    <xf numFmtId="0" fontId="8" fillId="0" borderId="0"/>
    <xf numFmtId="0" fontId="29" fillId="0" borderId="0"/>
    <xf numFmtId="0" fontId="29" fillId="0" borderId="0" applyNumberFormat="0" applyFill="0" applyBorder="0">
      <alignment horizontal="right" wrapText="1"/>
    </xf>
    <xf numFmtId="17" fontId="29" fillId="0" borderId="0" applyFill="0" applyBorder="0">
      <alignment horizontal="right" wrapText="1"/>
    </xf>
    <xf numFmtId="8" fontId="29" fillId="0" borderId="0" applyFill="0" applyBorder="0" applyAlignment="0" applyProtection="0">
      <alignment wrapText="1"/>
    </xf>
    <xf numFmtId="0" fontId="107" fillId="0" borderId="0" applyNumberFormat="0" applyFill="0" applyBorder="0">
      <alignment horizontal="left" wrapText="1"/>
    </xf>
    <xf numFmtId="0" fontId="43" fillId="0" borderId="0" applyNumberFormat="0" applyFill="0" applyBorder="0">
      <alignment horizontal="center" wrapText="1"/>
    </xf>
    <xf numFmtId="0" fontId="43" fillId="0" borderId="0" applyNumberFormat="0" applyFill="0" applyBorder="0">
      <alignment horizontal="center" wrapText="1"/>
    </xf>
    <xf numFmtId="0" fontId="108" fillId="0" borderId="15" applyNumberFormat="0" applyFill="0" applyAlignment="0" applyProtection="0"/>
    <xf numFmtId="0" fontId="12" fillId="0" borderId="0" applyFont="0"/>
    <xf numFmtId="0" fontId="67" fillId="0" borderId="0"/>
    <xf numFmtId="0" fontId="67" fillId="0" borderId="0"/>
    <xf numFmtId="0" fontId="67" fillId="0" borderId="0"/>
    <xf numFmtId="0" fontId="109" fillId="0" borderId="0" applyNumberFormat="0" applyFill="0" applyBorder="0" applyAlignment="0" applyProtection="0"/>
    <xf numFmtId="0" fontId="110" fillId="0" borderId="0" applyNumberFormat="0" applyFill="0" applyBorder="0" applyAlignment="0" applyProtection="0"/>
    <xf numFmtId="41" fontId="29" fillId="0" borderId="0" applyBorder="0">
      <alignment vertical="top" wrapText="1"/>
    </xf>
    <xf numFmtId="41" fontId="8" fillId="0" borderId="0" applyBorder="0">
      <alignment vertical="top" wrapText="1"/>
    </xf>
    <xf numFmtId="41" fontId="29" fillId="0" borderId="0" applyBorder="0">
      <alignment vertical="top" wrapText="1"/>
    </xf>
    <xf numFmtId="49" fontId="44" fillId="0" borderId="0" applyFill="0" applyBorder="0" applyAlignment="0"/>
    <xf numFmtId="203" fontId="29" fillId="0" borderId="0" applyFill="0" applyBorder="0" applyAlignment="0"/>
    <xf numFmtId="203" fontId="8" fillId="0" borderId="0" applyFill="0" applyBorder="0" applyAlignment="0"/>
    <xf numFmtId="203" fontId="29" fillId="0" borderId="0" applyFill="0" applyBorder="0" applyAlignment="0"/>
    <xf numFmtId="0" fontId="29" fillId="0" borderId="0" applyFill="0" applyBorder="0" applyAlignment="0"/>
    <xf numFmtId="0" fontId="8" fillId="0" borderId="0" applyFill="0" applyBorder="0" applyAlignment="0"/>
    <xf numFmtId="0" fontId="29" fillId="0" borderId="0" applyFill="0" applyBorder="0" applyAlignment="0"/>
    <xf numFmtId="0" fontId="111" fillId="0" borderId="0" applyNumberFormat="0" applyFill="0" applyBorder="0" applyAlignment="0" applyProtection="0"/>
    <xf numFmtId="0" fontId="27" fillId="0" borderId="0" applyNumberFormat="0" applyFill="0" applyBorder="0" applyAlignment="0" applyProtection="0"/>
    <xf numFmtId="0" fontId="22" fillId="0" borderId="0" applyNumberFormat="0" applyFill="0" applyBorder="0" applyAlignment="0" applyProtection="0"/>
    <xf numFmtId="0" fontId="112" fillId="0" borderId="0">
      <alignment horizontal="centerContinuous"/>
    </xf>
    <xf numFmtId="202" fontId="29" fillId="0" borderId="0">
      <alignment horizontal="center" vertical="top"/>
    </xf>
    <xf numFmtId="202" fontId="8" fillId="0" borderId="0">
      <alignment horizontal="center" vertical="top"/>
    </xf>
    <xf numFmtId="202" fontId="29" fillId="0" borderId="0">
      <alignment horizontal="center" vertical="top"/>
    </xf>
    <xf numFmtId="17" fontId="113" fillId="0" borderId="0" applyBorder="0">
      <alignment horizontal="center" vertical="top"/>
    </xf>
    <xf numFmtId="0" fontId="114" fillId="0" borderId="0" applyNumberFormat="0" applyFill="0" applyBorder="0" applyAlignment="0" applyProtection="0"/>
    <xf numFmtId="0" fontId="115" fillId="0" borderId="19" applyNumberFormat="0" applyFill="0" applyAlignment="0" applyProtection="0"/>
    <xf numFmtId="0" fontId="116" fillId="0" borderId="20" applyNumberFormat="0" applyFill="0" applyAlignment="0" applyProtection="0"/>
    <xf numFmtId="0" fontId="21" fillId="0" borderId="11" applyNumberFormat="0" applyFill="0" applyAlignment="0" applyProtection="0"/>
    <xf numFmtId="0" fontId="117" fillId="0" borderId="0" applyNumberFormat="0" applyFill="0" applyBorder="0" applyAlignment="0" applyProtection="0"/>
    <xf numFmtId="0" fontId="114" fillId="0" borderId="0" applyNumberFormat="0" applyFill="0" applyBorder="0" applyAlignment="0" applyProtection="0"/>
    <xf numFmtId="169" fontId="29" fillId="0" borderId="13">
      <protection locked="0"/>
    </xf>
    <xf numFmtId="204" fontId="29" fillId="0" borderId="0" applyFont="0" applyFill="0" applyBorder="0" applyAlignment="0" applyProtection="0"/>
    <xf numFmtId="205" fontId="29" fillId="0" borderId="0" applyFont="0" applyFill="0" applyBorder="0" applyAlignment="0" applyProtection="0"/>
    <xf numFmtId="0" fontId="87" fillId="0" borderId="0" applyNumberFormat="0" applyFill="0" applyBorder="0" applyAlignment="0" applyProtection="0"/>
    <xf numFmtId="0" fontId="29" fillId="0" borderId="0" applyNumberFormat="0" applyFill="0" applyBorder="0" applyAlignment="0" applyProtection="0"/>
    <xf numFmtId="37" fontId="64" fillId="28" borderId="0" applyNumberFormat="0" applyBorder="0" applyAlignment="0" applyProtection="0"/>
    <xf numFmtId="37" fontId="61" fillId="0" borderId="0"/>
    <xf numFmtId="37" fontId="64" fillId="0" borderId="0"/>
    <xf numFmtId="37" fontId="61" fillId="26" borderId="0" applyNumberFormat="0" applyBorder="0" applyAlignment="0" applyProtection="0"/>
    <xf numFmtId="3" fontId="118" fillId="0" borderId="18" applyProtection="0"/>
    <xf numFmtId="0" fontId="99" fillId="44" borderId="21" applyNumberFormat="0" applyFont="0" applyAlignment="0" applyProtection="0"/>
    <xf numFmtId="206" fontId="29" fillId="0" borderId="0" applyFont="0" applyFill="0" applyBorder="0" applyAlignment="0" applyProtection="0"/>
    <xf numFmtId="207" fontId="29" fillId="0" borderId="0" applyFont="0" applyFill="0" applyBorder="0" applyAlignment="0" applyProtection="0"/>
    <xf numFmtId="43" fontId="119" fillId="30" borderId="10">
      <protection hidden="1"/>
    </xf>
    <xf numFmtId="0" fontId="120" fillId="10" borderId="4" applyNumberFormat="0" applyAlignment="0" applyProtection="0"/>
    <xf numFmtId="0" fontId="121" fillId="24" borderId="4" applyNumberFormat="0" applyAlignment="0" applyProtection="0"/>
    <xf numFmtId="0" fontId="122" fillId="24" borderId="8" applyNumberFormat="0" applyAlignment="0" applyProtection="0"/>
    <xf numFmtId="0" fontId="123" fillId="0" borderId="0" applyNumberFormat="0" applyFill="0" applyBorder="0" applyAlignment="0" applyProtection="0"/>
    <xf numFmtId="0" fontId="29" fillId="0" borderId="0"/>
    <xf numFmtId="0" fontId="124" fillId="6" borderId="0" applyNumberFormat="0" applyBorder="0" applyAlignment="0" applyProtection="0"/>
    <xf numFmtId="0" fontId="37" fillId="19"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22" borderId="0" applyNumberFormat="0" applyBorder="0" applyAlignment="0" applyProtection="0"/>
    <xf numFmtId="0" fontId="29" fillId="0" borderId="0"/>
    <xf numFmtId="0" fontId="9" fillId="0" borderId="0"/>
    <xf numFmtId="9" fontId="10" fillId="0" borderId="0" applyFont="0" applyFill="0" applyBorder="0" applyAlignment="0" applyProtection="0"/>
    <xf numFmtId="0" fontId="31" fillId="0" borderId="0">
      <alignment horizontal="center"/>
    </xf>
    <xf numFmtId="9" fontId="10" fillId="0" borderId="0" applyFon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9" fontId="29" fillId="0" borderId="0" applyFon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31" fillId="0" borderId="0"/>
    <xf numFmtId="0" fontId="8" fillId="0" borderId="0" applyNumberFormat="0" applyFill="0" applyBorder="0" applyAlignment="0" applyProtection="0"/>
    <xf numFmtId="3" fontId="71" fillId="26" borderId="0">
      <protection locked="0"/>
    </xf>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31"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31"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173" fontId="8" fillId="23" borderId="14">
      <alignment horizontal="center" vertical="center"/>
    </xf>
    <xf numFmtId="0" fontId="8" fillId="0" borderId="0" applyNumberFormat="0" applyFill="0" applyBorder="0" applyAlignment="0" applyProtection="0"/>
    <xf numFmtId="3" fontId="125" fillId="0" borderId="0" applyFont="0" applyFill="0" applyBorder="0" applyAlignment="0" applyProtection="0"/>
    <xf numFmtId="181" fontId="125" fillId="0" borderId="0" applyFont="0" applyFill="0" applyBorder="0" applyAlignment="0" applyProtection="0"/>
    <xf numFmtId="0" fontId="8" fillId="26" borderId="0" applyFont="0" applyBorder="0"/>
    <xf numFmtId="184" fontId="8" fillId="0" borderId="0" applyFont="0" applyFill="0" applyBorder="0" applyAlignment="0" applyProtection="0">
      <alignment wrapText="1"/>
    </xf>
    <xf numFmtId="0" fontId="8" fillId="0" borderId="0" applyNumberFormat="0" applyFill="0" applyBorder="0" applyAlignment="0" applyProtection="0"/>
    <xf numFmtId="187" fontId="31" fillId="0" borderId="0" applyFont="0" applyFill="0" applyBorder="0" applyAlignment="0" applyProtection="0"/>
    <xf numFmtId="191" fontId="8" fillId="0" borderId="0">
      <protection locked="0"/>
    </xf>
    <xf numFmtId="3" fontId="71" fillId="26" borderId="0">
      <protection locked="0"/>
    </xf>
    <xf numFmtId="0" fontId="75" fillId="0" borderId="0" applyNumberFormat="0" applyFill="0" applyBorder="0" applyAlignment="0" applyProtection="0">
      <alignment vertical="top"/>
      <protection locked="0"/>
    </xf>
    <xf numFmtId="0" fontId="126" fillId="0" borderId="0" applyNumberFormat="0" applyFill="0" applyBorder="0" applyAlignment="0" applyProtection="0">
      <alignment vertical="top"/>
      <protection locked="0"/>
    </xf>
    <xf numFmtId="3" fontId="71" fillId="26" borderId="0">
      <protection locked="0"/>
    </xf>
    <xf numFmtId="171" fontId="32" fillId="0" borderId="0"/>
    <xf numFmtId="198" fontId="8" fillId="0" borderId="0"/>
    <xf numFmtId="0" fontId="8" fillId="44" borderId="21" applyNumberFormat="0" applyFont="0" applyAlignment="0" applyProtection="0"/>
    <xf numFmtId="0" fontId="8" fillId="44" borderId="21" applyNumberFormat="0" applyFont="0" applyAlignment="0" applyProtection="0"/>
    <xf numFmtId="9" fontId="29" fillId="0" borderId="0" applyFont="0" applyFill="0" applyBorder="0" applyAlignment="0" applyProtection="0"/>
    <xf numFmtId="9" fontId="8" fillId="0" borderId="0" applyFont="0" applyFill="0" applyBorder="0" applyAlignment="0" applyProtection="0"/>
    <xf numFmtId="0" fontId="8" fillId="0" borderId="0" applyFill="0" applyBorder="0">
      <alignment vertical="top"/>
    </xf>
    <xf numFmtId="200" fontId="8" fillId="0" borderId="0" applyFill="0" applyBorder="0">
      <alignment vertical="top"/>
    </xf>
    <xf numFmtId="0" fontId="127" fillId="0" borderId="0" applyNumberFormat="0" applyFont="0" applyFill="0" applyBorder="0" applyAlignment="0"/>
    <xf numFmtId="0" fontId="8" fillId="0" borderId="0" applyNumberFormat="0" applyFill="0" applyBorder="0" applyAlignment="0" applyProtection="0"/>
    <xf numFmtId="0" fontId="12" fillId="48" borderId="22" applyNumberFormat="0" applyProtection="0">
      <alignment horizontal="center" wrapText="1"/>
    </xf>
    <xf numFmtId="0" fontId="12" fillId="48" borderId="23" applyNumberFormat="0" applyAlignment="0" applyProtection="0">
      <alignment wrapText="1"/>
    </xf>
    <xf numFmtId="0" fontId="8" fillId="49" borderId="0" applyNumberFormat="0" applyBorder="0">
      <alignment horizontal="center" wrapText="1"/>
    </xf>
    <xf numFmtId="0" fontId="8" fillId="49" borderId="0" applyNumberFormat="0" applyBorder="0">
      <alignment wrapText="1"/>
    </xf>
    <xf numFmtId="0" fontId="8" fillId="0" borderId="0" applyNumberFormat="0" applyFill="0" applyBorder="0" applyProtection="0">
      <alignment horizontal="right" wrapText="1"/>
    </xf>
    <xf numFmtId="201" fontId="8" fillId="0" borderId="0" applyFill="0" applyBorder="0" applyAlignment="0" applyProtection="0">
      <alignment wrapText="1"/>
    </xf>
    <xf numFmtId="202" fontId="8" fillId="0" borderId="0" applyFill="0" applyBorder="0" applyAlignment="0" applyProtection="0">
      <alignment wrapText="1"/>
    </xf>
    <xf numFmtId="0" fontId="8" fillId="0" borderId="0" applyNumberFormat="0" applyFill="0" applyBorder="0" applyProtection="0">
      <alignment horizontal="right" wrapText="1"/>
    </xf>
    <xf numFmtId="0" fontId="10" fillId="0" borderId="0"/>
    <xf numFmtId="0" fontId="8" fillId="0" borderId="0" applyNumberFormat="0" applyFill="0" applyBorder="0">
      <alignment horizontal="right" wrapText="1"/>
    </xf>
    <xf numFmtId="17" fontId="8" fillId="0" borderId="0" applyFill="0" applyBorder="0">
      <alignment horizontal="right" wrapText="1"/>
    </xf>
    <xf numFmtId="8" fontId="8" fillId="0" borderId="0" applyFill="0" applyBorder="0" applyAlignment="0" applyProtection="0">
      <alignment wrapText="1"/>
    </xf>
    <xf numFmtId="0" fontId="67" fillId="0" borderId="0" applyNumberFormat="0" applyFill="0" applyBorder="0">
      <alignment horizontal="left" wrapText="1"/>
    </xf>
    <xf numFmtId="0" fontId="12" fillId="0" borderId="0" applyNumberFormat="0" applyFill="0" applyBorder="0">
      <alignment horizontal="center" wrapText="1"/>
    </xf>
    <xf numFmtId="0" fontId="12" fillId="0" borderId="0" applyNumberFormat="0" applyFill="0" applyBorder="0">
      <alignment horizontal="center" wrapText="1"/>
    </xf>
    <xf numFmtId="0" fontId="8" fillId="0" borderId="0" applyNumberFormat="0" applyFill="0" applyBorder="0" applyAlignment="0" applyProtection="0"/>
    <xf numFmtId="0" fontId="29" fillId="0" borderId="0"/>
    <xf numFmtId="0" fontId="10" fillId="0" borderId="0"/>
    <xf numFmtId="205" fontId="1" fillId="0" borderId="0" applyFont="0" applyFill="0" applyBorder="0" applyAlignment="0" applyProtection="0"/>
    <xf numFmtId="43" fontId="14" fillId="0" borderId="0" applyFont="0" applyFill="0" applyBorder="0" applyAlignment="0" applyProtection="0"/>
    <xf numFmtId="9" fontId="14" fillId="0" borderId="0" applyFont="0" applyFill="0" applyBorder="0" applyAlignment="0" applyProtection="0"/>
    <xf numFmtId="43" fontId="1" fillId="0" borderId="0" applyFont="0" applyFill="0" applyBorder="0" applyAlignment="0" applyProtection="0"/>
    <xf numFmtId="208" fontId="1" fillId="0" borderId="0" applyFont="0" applyFill="0" applyBorder="0" applyAlignment="0" applyProtection="0"/>
    <xf numFmtId="209" fontId="1" fillId="0" borderId="0" applyFont="0" applyFill="0" applyBorder="0" applyAlignment="0" applyProtection="0"/>
    <xf numFmtId="210" fontId="1" fillId="0" borderId="0" applyFont="0" applyFill="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0" fontId="18" fillId="24" borderId="4" applyNumberFormat="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208" fontId="1"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115" fillId="0" borderId="19" applyNumberFormat="0" applyFill="0" applyAlignment="0" applyProtection="0"/>
    <xf numFmtId="0" fontId="116" fillId="0" borderId="20"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75" fillId="0" borderId="0" applyNumberFormat="0" applyFill="0" applyBorder="0" applyAlignment="0" applyProtection="0">
      <alignment vertical="top"/>
      <protection locked="0"/>
    </xf>
    <xf numFmtId="0" fontId="75" fillId="0" borderId="0" applyNumberFormat="0" applyFill="0" applyBorder="0" applyAlignment="0" applyProtection="0">
      <alignment vertical="top"/>
      <protection locked="0"/>
    </xf>
    <xf numFmtId="0" fontId="75" fillId="0" borderId="0" applyNumberFormat="0" applyFill="0" applyBorder="0" applyAlignment="0" applyProtection="0">
      <alignment vertical="top"/>
      <protection locked="0"/>
    </xf>
    <xf numFmtId="0" fontId="130" fillId="0" borderId="0" applyNumberFormat="0" applyFill="0" applyBorder="0" applyAlignment="0" applyProtection="0">
      <alignment vertical="top"/>
      <protection locked="0"/>
    </xf>
    <xf numFmtId="0" fontId="75" fillId="0" borderId="0" applyNumberFormat="0" applyFill="0" applyBorder="0" applyAlignment="0" applyProtection="0">
      <alignment vertical="top"/>
      <protection locked="0"/>
    </xf>
    <xf numFmtId="0" fontId="128" fillId="0" borderId="0" applyNumberFormat="0" applyFill="0" applyBorder="0" applyAlignment="0" applyProtection="0">
      <alignment vertical="top"/>
      <protection locked="0"/>
    </xf>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58" fillId="10" borderId="4" applyNumberFormat="0" applyAlignment="0" applyProtection="0"/>
    <xf numFmtId="0" fontId="75" fillId="0" borderId="0" applyNumberFormat="0" applyFill="0" applyBorder="0" applyAlignment="0" applyProtection="0">
      <alignment vertical="top"/>
      <protection locked="0"/>
    </xf>
    <xf numFmtId="205" fontId="14" fillId="0" borderId="0" applyFont="0" applyFill="0" applyBorder="0" applyAlignment="0" applyProtection="0"/>
    <xf numFmtId="0" fontId="8" fillId="0" borderId="0"/>
    <xf numFmtId="0" fontId="8" fillId="0" borderId="0"/>
    <xf numFmtId="0" fontId="1" fillId="0" borderId="0"/>
    <xf numFmtId="0" fontId="8" fillId="0" borderId="0"/>
    <xf numFmtId="0" fontId="8" fillId="0" borderId="0"/>
    <xf numFmtId="0" fontId="8" fillId="0" borderId="0"/>
    <xf numFmtId="0" fontId="8" fillId="0" borderId="0"/>
    <xf numFmtId="0" fontId="1" fillId="0" borderId="0"/>
    <xf numFmtId="0" fontId="8" fillId="0" borderId="0"/>
    <xf numFmtId="0" fontId="8" fillId="0" borderId="0"/>
    <xf numFmtId="0" fontId="8" fillId="0" borderId="0"/>
    <xf numFmtId="0" fontId="1" fillId="0" borderId="0"/>
    <xf numFmtId="0" fontId="1" fillId="0" borderId="0"/>
    <xf numFmtId="0" fontId="8" fillId="0" borderId="0"/>
    <xf numFmtId="0" fontId="1" fillId="0" borderId="0"/>
    <xf numFmtId="0" fontId="1" fillId="0" borderId="0"/>
    <xf numFmtId="0" fontId="8" fillId="0" borderId="0"/>
    <xf numFmtId="0" fontId="129" fillId="0" borderId="0"/>
    <xf numFmtId="0" fontId="8" fillId="0" borderId="0"/>
    <xf numFmtId="0" fontId="8" fillId="0" borderId="0"/>
    <xf numFmtId="0" fontId="1" fillId="0" borderId="0"/>
    <xf numFmtId="0" fontId="1" fillId="0" borderId="0"/>
    <xf numFmtId="0" fontId="1" fillId="0" borderId="0"/>
    <xf numFmtId="0" fontId="1" fillId="0" borderId="0"/>
    <xf numFmtId="0" fontId="131" fillId="0" borderId="0"/>
    <xf numFmtId="0" fontId="8" fillId="0" borderId="0"/>
    <xf numFmtId="0" fontId="8" fillId="0" borderId="0"/>
    <xf numFmtId="0" fontId="1" fillId="0" borderId="0"/>
    <xf numFmtId="0" fontId="1" fillId="0" borderId="0"/>
    <xf numFmtId="0" fontId="14"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8" fillId="44" borderId="21" applyNumberFormat="0" applyFont="0" applyAlignment="0" applyProtection="0"/>
    <xf numFmtId="0" fontId="1" fillId="50" borderId="24"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4" fillId="44" borderId="21" applyNumberFormat="0" applyFont="0" applyAlignment="0" applyProtection="0"/>
    <xf numFmtId="0" fontId="1" fillId="50" borderId="24" applyNumberFormat="0" applyFont="0" applyAlignment="0" applyProtection="0"/>
    <xf numFmtId="0" fontId="1" fillId="50" borderId="24" applyNumberFormat="0" applyFont="0" applyAlignment="0" applyProtection="0"/>
    <xf numFmtId="0" fontId="1" fillId="50" borderId="24" applyNumberFormat="0" applyFon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0" fontId="26" fillId="24" borderId="8" applyNumberFormat="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31" fillId="0" borderId="0"/>
    <xf numFmtId="0" fontId="8" fillId="0" borderId="0" applyNumberFormat="0" applyFill="0" applyBorder="0" applyAlignment="0" applyProtection="0"/>
    <xf numFmtId="0" fontId="114" fillId="0" borderId="0" applyNumberFormat="0" applyFill="0" applyBorder="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0" fontId="57" fillId="0" borderId="15" applyNumberFormat="0" applyFill="0" applyAlignment="0" applyProtection="0"/>
    <xf numFmtId="207" fontId="1" fillId="0" borderId="0" applyFont="0" applyFill="0" applyBorder="0" applyAlignment="0" applyProtection="0"/>
    <xf numFmtId="43" fontId="1" fillId="0" borderId="0" applyFont="0" applyFill="0" applyBorder="0" applyAlignment="0" applyProtection="0"/>
    <xf numFmtId="208" fontId="1" fillId="0" borderId="0" applyFont="0" applyFill="0" applyBorder="0" applyAlignment="0" applyProtection="0"/>
    <xf numFmtId="43" fontId="14" fillId="0" borderId="0" applyFont="0" applyFill="0" applyBorder="0" applyAlignment="0" applyProtection="0"/>
    <xf numFmtId="210" fontId="1" fillId="0" borderId="0" applyFont="0" applyFill="0" applyBorder="0" applyAlignment="0" applyProtection="0"/>
    <xf numFmtId="209" fontId="1" fillId="0" borderId="0" applyFont="0" applyFill="0" applyBorder="0" applyAlignment="0" applyProtection="0"/>
    <xf numFmtId="9" fontId="14" fillId="0" borderId="0" applyFont="0" applyFill="0" applyBorder="0" applyAlignment="0" applyProtection="0"/>
    <xf numFmtId="211" fontId="8" fillId="0" borderId="0" applyFont="0" applyFill="0" applyBorder="0" applyAlignment="0" applyProtection="0"/>
    <xf numFmtId="211" fontId="8" fillId="0" borderId="0" applyFont="0" applyFill="0" applyBorder="0" applyAlignment="0" applyProtection="0"/>
    <xf numFmtId="43" fontId="8" fillId="0" borderId="0" applyFont="0" applyFill="0" applyBorder="0" applyAlignment="0" applyProtection="0"/>
    <xf numFmtId="0" fontId="8" fillId="0" borderId="0"/>
    <xf numFmtId="9" fontId="1" fillId="0" borderId="0" applyFont="0" applyFill="0" applyBorder="0" applyAlignment="0" applyProtection="0"/>
    <xf numFmtId="0" fontId="160" fillId="0" borderId="0"/>
    <xf numFmtId="211" fontId="160" fillId="0" borderId="0" applyFont="0" applyFill="0" applyBorder="0" applyAlignment="0" applyProtection="0"/>
    <xf numFmtId="9" fontId="160" fillId="0" borderId="0" applyFont="0" applyFill="0" applyBorder="0" applyAlignment="0" applyProtection="0"/>
    <xf numFmtId="0" fontId="160" fillId="0" borderId="0"/>
    <xf numFmtId="211" fontId="160" fillId="0" borderId="0" applyFont="0" applyFill="0" applyBorder="0" applyAlignment="0" applyProtection="0"/>
    <xf numFmtId="9" fontId="160" fillId="0" borderId="0" applyFont="0" applyFill="0" applyBorder="0" applyAlignment="0" applyProtection="0"/>
    <xf numFmtId="0" fontId="160" fillId="0" borderId="0"/>
    <xf numFmtId="211" fontId="160" fillId="0" borderId="0" applyFont="0" applyFill="0" applyBorder="0" applyAlignment="0" applyProtection="0"/>
    <xf numFmtId="9" fontId="160" fillId="0" borderId="0" applyFont="0" applyFill="0" applyBorder="0" applyAlignment="0" applyProtection="0"/>
    <xf numFmtId="0" fontId="160" fillId="0" borderId="0"/>
    <xf numFmtId="211" fontId="160" fillId="0" borderId="0" applyFont="0" applyFill="0" applyBorder="0" applyAlignment="0" applyProtection="0"/>
    <xf numFmtId="211" fontId="160" fillId="0" borderId="0" applyFont="0" applyFill="0" applyBorder="0" applyAlignment="0" applyProtection="0"/>
    <xf numFmtId="9" fontId="160" fillId="0" borderId="0" applyFont="0" applyFill="0" applyBorder="0" applyAlignment="0" applyProtection="0"/>
    <xf numFmtId="0" fontId="160" fillId="0" borderId="0"/>
    <xf numFmtId="211" fontId="160" fillId="0" borderId="0" applyFont="0" applyFill="0" applyBorder="0" applyAlignment="0" applyProtection="0"/>
    <xf numFmtId="9" fontId="160" fillId="0" borderId="0" applyFont="0" applyFill="0" applyBorder="0" applyAlignment="0" applyProtection="0"/>
    <xf numFmtId="0" fontId="160" fillId="0" borderId="0"/>
    <xf numFmtId="9" fontId="160" fillId="0" borderId="0" applyFont="0" applyFill="0" applyBorder="0" applyAlignment="0" applyProtection="0"/>
    <xf numFmtId="0" fontId="160" fillId="0" borderId="0"/>
    <xf numFmtId="211" fontId="160" fillId="0" borderId="0" applyFont="0" applyFill="0" applyBorder="0" applyAlignment="0" applyProtection="0"/>
    <xf numFmtId="0" fontId="160" fillId="0" borderId="0"/>
    <xf numFmtId="9" fontId="160" fillId="0" borderId="0" applyFont="0" applyFill="0" applyBorder="0" applyAlignment="0" applyProtection="0"/>
    <xf numFmtId="211" fontId="160" fillId="0" borderId="0" applyFont="0" applyFill="0" applyBorder="0" applyAlignment="0" applyProtection="0"/>
    <xf numFmtId="211" fontId="160" fillId="0" borderId="0" applyFont="0" applyFill="0" applyBorder="0" applyAlignment="0" applyProtection="0"/>
    <xf numFmtId="9" fontId="160" fillId="0" borderId="0" applyFont="0" applyFill="0" applyBorder="0" applyAlignment="0" applyProtection="0"/>
    <xf numFmtId="0" fontId="160" fillId="0" borderId="0"/>
    <xf numFmtId="211" fontId="160" fillId="0" borderId="0" applyFont="0" applyFill="0" applyBorder="0" applyAlignment="0" applyProtection="0"/>
    <xf numFmtId="9" fontId="160" fillId="0" borderId="0" applyFont="0" applyFill="0" applyBorder="0" applyAlignment="0" applyProtection="0"/>
    <xf numFmtId="0" fontId="160" fillId="0" borderId="0"/>
    <xf numFmtId="211" fontId="160" fillId="0" borderId="0" applyFont="0" applyFill="0" applyBorder="0" applyAlignment="0" applyProtection="0"/>
    <xf numFmtId="9" fontId="160" fillId="0" borderId="0" applyFont="0" applyFill="0" applyBorder="0" applyAlignment="0" applyProtection="0"/>
    <xf numFmtId="0" fontId="160" fillId="0" borderId="0"/>
    <xf numFmtId="211" fontId="160" fillId="0" borderId="0" applyFont="0" applyFill="0" applyBorder="0" applyAlignment="0" applyProtection="0"/>
    <xf numFmtId="9" fontId="160" fillId="0" borderId="0" applyFont="0" applyFill="0" applyBorder="0" applyAlignment="0" applyProtection="0"/>
    <xf numFmtId="0" fontId="160" fillId="0" borderId="0"/>
    <xf numFmtId="211" fontId="160" fillId="0" borderId="0" applyFont="0" applyFill="0" applyBorder="0" applyAlignment="0" applyProtection="0"/>
    <xf numFmtId="9" fontId="160" fillId="0" borderId="0" applyFont="0" applyFill="0" applyBorder="0" applyAlignment="0" applyProtection="0"/>
    <xf numFmtId="0" fontId="160" fillId="0" borderId="0"/>
    <xf numFmtId="0" fontId="160" fillId="0" borderId="0"/>
    <xf numFmtId="9" fontId="160" fillId="0" borderId="0" applyFont="0" applyFill="0" applyBorder="0" applyAlignment="0" applyProtection="0"/>
    <xf numFmtId="211" fontId="160" fillId="0" borderId="0" applyFont="0" applyFill="0" applyBorder="0" applyAlignment="0" applyProtection="0"/>
    <xf numFmtId="9" fontId="160" fillId="0" borderId="0" applyFont="0" applyFill="0" applyBorder="0" applyAlignment="0" applyProtection="0"/>
    <xf numFmtId="0" fontId="160" fillId="0" borderId="0"/>
    <xf numFmtId="211" fontId="160" fillId="0" borderId="0" applyFont="0" applyFill="0" applyBorder="0" applyAlignment="0" applyProtection="0"/>
    <xf numFmtId="211" fontId="160" fillId="0" borderId="0" applyFont="0" applyFill="0" applyBorder="0" applyAlignment="0" applyProtection="0"/>
    <xf numFmtId="9" fontId="160" fillId="0" borderId="0" applyFont="0" applyFill="0" applyBorder="0" applyAlignment="0" applyProtection="0"/>
    <xf numFmtId="0" fontId="160" fillId="0" borderId="0"/>
    <xf numFmtId="211" fontId="160" fillId="0" borderId="0" applyFont="0" applyFill="0" applyBorder="0" applyAlignment="0" applyProtection="0"/>
    <xf numFmtId="9" fontId="160" fillId="0" borderId="0" applyFont="0" applyFill="0" applyBorder="0" applyAlignment="0" applyProtection="0"/>
    <xf numFmtId="0" fontId="160" fillId="0" borderId="0"/>
    <xf numFmtId="9" fontId="160" fillId="0" borderId="0" applyFont="0" applyFill="0" applyBorder="0" applyAlignment="0" applyProtection="0"/>
    <xf numFmtId="0" fontId="8"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52" fillId="0" borderId="0">
      <protection locked="0"/>
    </xf>
    <xf numFmtId="0" fontId="55" fillId="0" borderId="0">
      <protection locked="0"/>
    </xf>
    <xf numFmtId="0" fontId="55" fillId="0" borderId="0">
      <protection locked="0"/>
    </xf>
    <xf numFmtId="0" fontId="30" fillId="0" borderId="0"/>
    <xf numFmtId="0" fontId="30" fillId="0" borderId="0"/>
    <xf numFmtId="0" fontId="52" fillId="0" borderId="0">
      <protection locked="0"/>
    </xf>
    <xf numFmtId="0" fontId="52" fillId="0" borderId="0">
      <protection locked="0"/>
    </xf>
    <xf numFmtId="0" fontId="52" fillId="0" borderId="0">
      <protection locked="0"/>
    </xf>
    <xf numFmtId="0" fontId="52" fillId="0" borderId="0">
      <protection locked="0"/>
    </xf>
    <xf numFmtId="3" fontId="71" fillId="26" borderId="0">
      <protection locked="0"/>
    </xf>
    <xf numFmtId="0" fontId="52" fillId="0" borderId="0">
      <protection locked="0"/>
    </xf>
    <xf numFmtId="0" fontId="52" fillId="0" borderId="0">
      <protection locked="0"/>
    </xf>
    <xf numFmtId="0" fontId="52" fillId="0" borderId="0">
      <protection locked="0"/>
    </xf>
    <xf numFmtId="3" fontId="71" fillId="26" borderId="0">
      <protection locked="0"/>
    </xf>
    <xf numFmtId="0" fontId="52" fillId="0" borderId="0">
      <protection locked="0"/>
    </xf>
    <xf numFmtId="0" fontId="52" fillId="0" borderId="0">
      <protection locked="0"/>
    </xf>
    <xf numFmtId="38" fontId="61" fillId="26" borderId="0" applyNumberFormat="0" applyBorder="0" applyAlignment="0" applyProtection="0"/>
    <xf numFmtId="0" fontId="72" fillId="0" borderId="0" applyNumberFormat="0" applyFill="0" applyBorder="0" applyAlignment="0" applyProtection="0">
      <alignment vertical="top"/>
      <protection locked="0"/>
    </xf>
    <xf numFmtId="3" fontId="71" fillId="26" borderId="0">
      <protection locked="0"/>
    </xf>
    <xf numFmtId="10" fontId="61" fillId="43" borderId="1" applyNumberFormat="0" applyBorder="0" applyAlignment="0" applyProtection="0"/>
    <xf numFmtId="49" fontId="79" fillId="0" borderId="0" applyFill="0" applyBorder="0" applyProtection="0"/>
    <xf numFmtId="195" fontId="79" fillId="0" borderId="0" applyFill="0" applyBorder="0" applyProtection="0"/>
    <xf numFmtId="196" fontId="79" fillId="0" borderId="0" applyFill="0" applyBorder="0" applyProtection="0"/>
    <xf numFmtId="0" fontId="52" fillId="0" borderId="0">
      <protection locked="0"/>
    </xf>
    <xf numFmtId="0" fontId="30" fillId="0" borderId="0"/>
    <xf numFmtId="37" fontId="90" fillId="0" borderId="0"/>
    <xf numFmtId="49" fontId="61" fillId="0" borderId="0" applyNumberFormat="0" applyFont="0" applyFill="0" applyBorder="0" applyAlignment="0" applyProtection="0">
      <alignment horizontal="center"/>
      <protection locked="0"/>
    </xf>
    <xf numFmtId="9" fontId="8" fillId="0" borderId="0" applyFont="0" applyFill="0" applyBorder="0" applyAlignment="0" applyProtection="0"/>
    <xf numFmtId="168" fontId="94" fillId="0" borderId="0" applyNumberFormat="0"/>
    <xf numFmtId="9" fontId="8" fillId="0" borderId="0" applyFont="0" applyFill="0" applyBorder="0" applyAlignment="0" applyProtection="0"/>
    <xf numFmtId="0" fontId="8" fillId="0" borderId="0" applyFill="0" applyBorder="0">
      <alignment vertical="top"/>
    </xf>
    <xf numFmtId="0" fontId="8" fillId="0" borderId="0" applyFill="0" applyBorder="0">
      <alignment vertical="top"/>
    </xf>
    <xf numFmtId="0" fontId="52" fillId="0" borderId="0">
      <protection locked="0"/>
    </xf>
    <xf numFmtId="0" fontId="8" fillId="0" borderId="0" applyFill="0" applyBorder="0">
      <alignment vertical="top"/>
    </xf>
    <xf numFmtId="0" fontId="30" fillId="0" borderId="0" applyNumberFormat="0" applyFont="0" applyFill="0" applyBorder="0" applyAlignment="0" applyProtection="0">
      <alignment horizontal="left"/>
    </xf>
    <xf numFmtId="0" fontId="102" fillId="0" borderId="12">
      <alignment horizontal="center"/>
    </xf>
    <xf numFmtId="0" fontId="30" fillId="0" borderId="0"/>
    <xf numFmtId="9" fontId="8" fillId="0" borderId="0" applyFont="0" applyFill="0" applyBorder="0" applyAlignment="0" applyProtection="0"/>
    <xf numFmtId="37" fontId="61" fillId="28" borderId="0" applyNumberFormat="0" applyBorder="0" applyAlignment="0" applyProtection="0"/>
    <xf numFmtId="37" fontId="61" fillId="0" borderId="0"/>
    <xf numFmtId="0" fontId="8" fillId="0" borderId="0"/>
    <xf numFmtId="0" fontId="8" fillId="0" borderId="0"/>
    <xf numFmtId="9" fontId="9" fillId="0" borderId="0" applyFont="0" applyFill="0" applyBorder="0" applyAlignment="0" applyProtection="0"/>
    <xf numFmtId="9" fontId="9" fillId="0" borderId="0" applyFont="0" applyFill="0" applyBorder="0" applyAlignment="0" applyProtection="0"/>
    <xf numFmtId="3" fontId="71" fillId="26" borderId="0">
      <protection locked="0"/>
    </xf>
    <xf numFmtId="3" fontId="71" fillId="26" borderId="0">
      <protection locked="0"/>
    </xf>
    <xf numFmtId="9" fontId="8" fillId="0" borderId="0" applyFont="0" applyFill="0" applyBorder="0" applyAlignment="0" applyProtection="0"/>
    <xf numFmtId="9" fontId="8" fillId="0" borderId="0" applyFont="0" applyFill="0" applyBorder="0" applyAlignment="0" applyProtection="0"/>
    <xf numFmtId="0" fontId="8" fillId="0" borderId="0" applyFill="0" applyBorder="0">
      <alignment vertical="top"/>
    </xf>
    <xf numFmtId="0" fontId="8" fillId="0" borderId="0" applyFill="0" applyBorder="0">
      <alignment vertical="top"/>
    </xf>
    <xf numFmtId="0" fontId="8" fillId="0" borderId="0"/>
    <xf numFmtId="0" fontId="8"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cellStyleXfs>
  <cellXfs count="205">
    <xf numFmtId="0" fontId="0" fillId="0" borderId="0" xfId="0"/>
    <xf numFmtId="0" fontId="2" fillId="2" borderId="0" xfId="0" applyFont="1" applyFill="1" applyAlignment="1">
      <alignment horizontal="left"/>
    </xf>
    <xf numFmtId="0" fontId="2" fillId="0" borderId="0" xfId="0" applyFont="1" applyFill="1" applyAlignment="1">
      <alignment horizontal="left"/>
    </xf>
    <xf numFmtId="0" fontId="2" fillId="2" borderId="0" xfId="0" applyFont="1" applyFill="1" applyAlignment="1">
      <alignment horizontal="center"/>
    </xf>
    <xf numFmtId="0" fontId="2" fillId="0" borderId="0" xfId="0" applyFont="1" applyFill="1" applyAlignment="1">
      <alignment horizontal="center"/>
    </xf>
    <xf numFmtId="0" fontId="0" fillId="0" borderId="0" xfId="0" applyFill="1"/>
    <xf numFmtId="0" fontId="0" fillId="0" borderId="0" xfId="0" applyFill="1" applyAlignment="1">
      <alignment horizontal="right"/>
    </xf>
    <xf numFmtId="0" fontId="0" fillId="0" borderId="0" xfId="0" applyAlignment="1">
      <alignment horizontal="right"/>
    </xf>
    <xf numFmtId="0" fontId="0" fillId="3" borderId="0" xfId="0" applyFill="1" applyAlignment="1">
      <alignment horizontal="right"/>
    </xf>
    <xf numFmtId="1" fontId="0" fillId="0" borderId="0" xfId="0" applyNumberFormat="1" applyFill="1" applyAlignment="1">
      <alignment horizontal="right"/>
    </xf>
    <xf numFmtId="164" fontId="0" fillId="0" borderId="0" xfId="0" applyNumberFormat="1" applyAlignment="1">
      <alignment horizontal="right"/>
    </xf>
    <xf numFmtId="0" fontId="5" fillId="0" borderId="0" xfId="0" applyFont="1"/>
    <xf numFmtId="0" fontId="0" fillId="0" borderId="0" xfId="0" applyAlignment="1">
      <alignment horizontal="center"/>
    </xf>
    <xf numFmtId="0" fontId="0" fillId="0" borderId="0" xfId="0" applyFill="1" applyAlignment="1">
      <alignment horizontal="center"/>
    </xf>
    <xf numFmtId="165" fontId="0" fillId="0" borderId="0" xfId="1" applyNumberFormat="1" applyFont="1" applyAlignment="1">
      <alignment horizontal="center"/>
    </xf>
    <xf numFmtId="165" fontId="0" fillId="0" borderId="0" xfId="1" applyNumberFormat="1" applyFont="1" applyFill="1" applyAlignment="1">
      <alignment horizontal="center"/>
    </xf>
    <xf numFmtId="164" fontId="0" fillId="0" borderId="0" xfId="0" applyNumberFormat="1" applyFill="1" applyAlignment="1">
      <alignment horizontal="right"/>
    </xf>
    <xf numFmtId="0" fontId="0" fillId="0" borderId="0" xfId="0" applyFont="1"/>
    <xf numFmtId="0" fontId="3" fillId="0" borderId="0" xfId="0" applyFont="1"/>
    <xf numFmtId="0" fontId="0" fillId="0" borderId="0" xfId="0" applyAlignment="1">
      <alignment wrapText="1"/>
    </xf>
    <xf numFmtId="165" fontId="0" fillId="0" borderId="0" xfId="1" applyNumberFormat="1" applyFont="1" applyAlignment="1">
      <alignment horizontal="right"/>
    </xf>
    <xf numFmtId="165" fontId="0" fillId="0" borderId="0" xfId="1" applyNumberFormat="1" applyFont="1" applyFill="1" applyAlignment="1">
      <alignment horizontal="right"/>
    </xf>
    <xf numFmtId="0" fontId="0" fillId="0" borderId="0" xfId="0" applyAlignment="1">
      <alignment horizontal="left"/>
    </xf>
    <xf numFmtId="165" fontId="0" fillId="0" borderId="0" xfId="0" applyNumberFormat="1"/>
    <xf numFmtId="43" fontId="0" fillId="0" borderId="0" xfId="1" applyNumberFormat="1" applyFont="1" applyAlignment="1">
      <alignment horizontal="right"/>
    </xf>
    <xf numFmtId="43" fontId="0" fillId="0" borderId="0" xfId="1" applyNumberFormat="1" applyFont="1" applyFill="1" applyAlignment="1">
      <alignment horizontal="right"/>
    </xf>
    <xf numFmtId="43" fontId="0" fillId="0" borderId="0" xfId="0" applyNumberFormat="1" applyFill="1" applyAlignment="1">
      <alignment horizontal="center"/>
    </xf>
    <xf numFmtId="37" fontId="0" fillId="0" borderId="0" xfId="1" applyNumberFormat="1" applyFont="1" applyAlignment="1">
      <alignment horizontal="right"/>
    </xf>
    <xf numFmtId="37" fontId="0" fillId="0" borderId="0" xfId="1" applyNumberFormat="1" applyFont="1" applyFill="1" applyAlignment="1">
      <alignment horizontal="right"/>
    </xf>
    <xf numFmtId="166" fontId="0" fillId="0" borderId="0" xfId="1" applyNumberFormat="1" applyFont="1" applyAlignment="1">
      <alignment horizontal="right"/>
    </xf>
    <xf numFmtId="166" fontId="0" fillId="0" borderId="0" xfId="1" applyNumberFormat="1" applyFont="1" applyFill="1" applyAlignment="1">
      <alignment horizontal="right"/>
    </xf>
    <xf numFmtId="2" fontId="0" fillId="0" borderId="0" xfId="0" applyNumberFormat="1" applyAlignment="1">
      <alignment horizontal="center"/>
    </xf>
    <xf numFmtId="1" fontId="0" fillId="0" borderId="0" xfId="0" applyNumberFormat="1" applyFill="1" applyAlignment="1">
      <alignment horizontal="center"/>
    </xf>
    <xf numFmtId="165" fontId="0" fillId="3" borderId="0" xfId="1" applyNumberFormat="1" applyFont="1" applyFill="1" applyAlignment="1">
      <alignment horizontal="center"/>
    </xf>
    <xf numFmtId="0" fontId="6" fillId="0" borderId="0" xfId="0" applyFont="1"/>
    <xf numFmtId="0" fontId="6" fillId="0" borderId="0" xfId="0" applyFont="1" applyFill="1" applyBorder="1" applyAlignment="1">
      <alignment horizontal="left"/>
    </xf>
    <xf numFmtId="0" fontId="6" fillId="0" borderId="0" xfId="0" applyFont="1" applyFill="1" applyBorder="1" applyAlignment="1">
      <alignment horizontal="center"/>
    </xf>
    <xf numFmtId="0" fontId="6" fillId="0" borderId="0" xfId="0" applyFont="1" applyFill="1" applyBorder="1"/>
    <xf numFmtId="0" fontId="6" fillId="0" borderId="0" xfId="0" applyFont="1" applyFill="1" applyBorder="1" applyAlignment="1">
      <alignment horizontal="right"/>
    </xf>
    <xf numFmtId="165" fontId="6" fillId="0" borderId="0" xfId="0" applyNumberFormat="1" applyFont="1" applyFill="1" applyBorder="1" applyAlignment="1">
      <alignment horizontal="center"/>
    </xf>
    <xf numFmtId="165" fontId="0" fillId="3" borderId="0" xfId="1" applyNumberFormat="1" applyFont="1" applyFill="1" applyAlignment="1">
      <alignment horizontal="right"/>
    </xf>
    <xf numFmtId="0" fontId="6" fillId="0" borderId="0" xfId="0" applyFont="1" applyFill="1"/>
    <xf numFmtId="0" fontId="6" fillId="0" borderId="0" xfId="0" applyFont="1" applyAlignment="1">
      <alignment horizontal="right"/>
    </xf>
    <xf numFmtId="0" fontId="6" fillId="0" borderId="0" xfId="0" applyFont="1" applyFill="1" applyAlignment="1">
      <alignment horizontal="right"/>
    </xf>
    <xf numFmtId="0" fontId="6" fillId="0" borderId="0" xfId="0" applyFont="1" applyFill="1" applyAlignment="1">
      <alignment horizontal="center"/>
    </xf>
    <xf numFmtId="165" fontId="6" fillId="0" borderId="0" xfId="0" applyNumberFormat="1" applyFont="1" applyAlignment="1">
      <alignment horizontal="center"/>
    </xf>
    <xf numFmtId="165" fontId="6" fillId="0" borderId="0" xfId="0" applyNumberFormat="1" applyFont="1" applyFill="1" applyBorder="1" applyAlignment="1">
      <alignment horizontal="right"/>
    </xf>
    <xf numFmtId="43" fontId="6" fillId="0" borderId="0" xfId="0" applyNumberFormat="1" applyFont="1" applyFill="1" applyBorder="1" applyAlignment="1">
      <alignment horizontal="right"/>
    </xf>
    <xf numFmtId="165" fontId="6" fillId="3" borderId="0" xfId="0" applyNumberFormat="1" applyFont="1" applyFill="1" applyBorder="1" applyAlignment="1">
      <alignment horizontal="right"/>
    </xf>
    <xf numFmtId="165" fontId="6" fillId="0" borderId="0" xfId="1" applyNumberFormat="1" applyFont="1" applyFill="1" applyBorder="1" applyAlignment="1">
      <alignment horizontal="right"/>
    </xf>
    <xf numFmtId="165" fontId="0" fillId="0" borderId="0" xfId="0" applyNumberFormat="1" applyFill="1"/>
    <xf numFmtId="0" fontId="6" fillId="0" borderId="0" xfId="0" applyFont="1" applyFill="1" applyBorder="1" applyAlignment="1">
      <alignment horizontal="left" wrapText="1"/>
    </xf>
    <xf numFmtId="0" fontId="0" fillId="0" borderId="0" xfId="0" applyBorder="1"/>
    <xf numFmtId="0" fontId="0" fillId="0" borderId="0" xfId="0" applyFill="1" applyBorder="1"/>
    <xf numFmtId="165" fontId="0" fillId="0" borderId="0" xfId="1" applyNumberFormat="1" applyFont="1" applyBorder="1" applyAlignment="1">
      <alignment horizontal="center"/>
    </xf>
    <xf numFmtId="165" fontId="0" fillId="0" borderId="0" xfId="1" applyNumberFormat="1" applyFont="1" applyFill="1" applyBorder="1" applyAlignment="1">
      <alignment horizontal="center"/>
    </xf>
    <xf numFmtId="165" fontId="0" fillId="3" borderId="0" xfId="1" applyNumberFormat="1" applyFont="1" applyFill="1" applyBorder="1" applyAlignment="1">
      <alignment horizontal="center"/>
    </xf>
    <xf numFmtId="0" fontId="0" fillId="3" borderId="0" xfId="0" applyFill="1" applyBorder="1" applyAlignment="1">
      <alignment horizontal="center"/>
    </xf>
    <xf numFmtId="0" fontId="0" fillId="0" borderId="0" xfId="0" applyFill="1" applyBorder="1" applyAlignment="1">
      <alignment horizontal="center"/>
    </xf>
    <xf numFmtId="167" fontId="0" fillId="0" borderId="0" xfId="1" applyNumberFormat="1" applyFont="1" applyAlignment="1">
      <alignment horizontal="center"/>
    </xf>
    <xf numFmtId="0" fontId="0" fillId="3" borderId="0" xfId="0" applyFill="1" applyAlignment="1">
      <alignment horizontal="center"/>
    </xf>
    <xf numFmtId="0" fontId="7" fillId="0" borderId="0" xfId="0" applyFont="1"/>
    <xf numFmtId="164" fontId="6" fillId="0" borderId="0" xfId="0" applyNumberFormat="1" applyFont="1" applyFill="1" applyBorder="1" applyAlignment="1">
      <alignment horizontal="right"/>
    </xf>
    <xf numFmtId="0" fontId="0" fillId="0" borderId="0" xfId="0" applyFill="1" applyAlignment="1">
      <alignment wrapText="1"/>
    </xf>
    <xf numFmtId="0" fontId="0" fillId="0" borderId="0" xfId="0" applyNumberFormat="1" applyFill="1" applyAlignment="1">
      <alignment wrapText="1"/>
    </xf>
    <xf numFmtId="164" fontId="0" fillId="0" borderId="0" xfId="0" applyNumberFormat="1" applyFill="1" applyAlignment="1">
      <alignment horizontal="center"/>
    </xf>
    <xf numFmtId="167" fontId="0" fillId="0" borderId="0" xfId="1" applyNumberFormat="1" applyFont="1" applyFill="1" applyAlignment="1">
      <alignment horizontal="center"/>
    </xf>
    <xf numFmtId="167" fontId="0" fillId="0" borderId="0" xfId="0" applyNumberFormat="1" applyFill="1" applyAlignment="1">
      <alignment horizontal="right"/>
    </xf>
    <xf numFmtId="165" fontId="0" fillId="0" borderId="0" xfId="1" applyNumberFormat="1" applyFont="1"/>
    <xf numFmtId="167" fontId="0" fillId="0" borderId="0" xfId="0" applyNumberFormat="1" applyFill="1" applyAlignment="1">
      <alignment horizontal="center"/>
    </xf>
    <xf numFmtId="168" fontId="11" fillId="0" borderId="0" xfId="73" applyNumberFormat="1" applyFont="1" applyAlignment="1">
      <alignment horizontal="center"/>
    </xf>
    <xf numFmtId="165" fontId="0" fillId="0" borderId="0" xfId="1" applyNumberFormat="1" applyFont="1" applyFill="1" applyBorder="1" applyAlignment="1">
      <alignment vertical="center" wrapText="1"/>
    </xf>
    <xf numFmtId="168" fontId="11" fillId="0" borderId="0" xfId="1196" applyNumberFormat="1" applyFont="1" applyAlignment="1">
      <alignment horizontal="center"/>
    </xf>
    <xf numFmtId="170" fontId="11" fillId="0" borderId="0" xfId="627" applyNumberFormat="1" applyFont="1" applyAlignment="1">
      <alignment horizontal="center"/>
    </xf>
    <xf numFmtId="165" fontId="0" fillId="0" borderId="0" xfId="1" applyNumberFormat="1" applyFont="1"/>
    <xf numFmtId="0" fontId="0" fillId="0" borderId="0" xfId="0"/>
    <xf numFmtId="0" fontId="0" fillId="0" borderId="0" xfId="0"/>
    <xf numFmtId="165" fontId="1" fillId="0" borderId="0" xfId="1" applyNumberFormat="1" applyFont="1" applyFill="1"/>
    <xf numFmtId="165" fontId="1" fillId="0" borderId="0" xfId="1" applyNumberFormat="1" applyFont="1" applyFill="1" applyBorder="1" applyAlignment="1">
      <alignment vertical="center" wrapText="1"/>
    </xf>
    <xf numFmtId="168" fontId="11" fillId="64" borderId="0" xfId="1196" applyNumberFormat="1" applyFont="1" applyFill="1" applyAlignment="1">
      <alignment horizontal="center" wrapText="1"/>
    </xf>
    <xf numFmtId="0" fontId="0" fillId="0" borderId="0" xfId="0"/>
    <xf numFmtId="37" fontId="0" fillId="3" borderId="0" xfId="1" applyNumberFormat="1" applyFont="1" applyFill="1" applyAlignment="1">
      <alignment horizontal="right"/>
    </xf>
    <xf numFmtId="43" fontId="3" fillId="0" borderId="0" xfId="1" applyFont="1" applyFill="1" applyBorder="1"/>
    <xf numFmtId="0" fontId="0" fillId="0" borderId="0" xfId="0"/>
    <xf numFmtId="0" fontId="0" fillId="0" borderId="0" xfId="0" applyFill="1" applyBorder="1"/>
    <xf numFmtId="0" fontId="0" fillId="0" borderId="0" xfId="0" applyFill="1"/>
    <xf numFmtId="1" fontId="0" fillId="63" borderId="0" xfId="0" applyNumberFormat="1" applyFill="1" applyAlignment="1">
      <alignment horizontal="center"/>
    </xf>
    <xf numFmtId="0" fontId="132" fillId="0" borderId="0" xfId="0" applyFont="1"/>
    <xf numFmtId="0" fontId="134" fillId="0" borderId="0" xfId="0" applyFont="1"/>
    <xf numFmtId="0" fontId="135" fillId="0" borderId="0" xfId="0" applyFont="1" applyFill="1"/>
    <xf numFmtId="1" fontId="133" fillId="0" borderId="0" xfId="0" applyNumberFormat="1" applyFont="1" applyFill="1" applyAlignment="1">
      <alignment horizontal="center"/>
    </xf>
    <xf numFmtId="0" fontId="136" fillId="0" borderId="0" xfId="0" applyFont="1"/>
    <xf numFmtId="0" fontId="137" fillId="0" borderId="0" xfId="0" applyFont="1"/>
    <xf numFmtId="0" fontId="138" fillId="0" borderId="0" xfId="0" applyFont="1"/>
    <xf numFmtId="0" fontId="139" fillId="0" borderId="0" xfId="0" applyFont="1"/>
    <xf numFmtId="0" fontId="140" fillId="0" borderId="0" xfId="0" applyFont="1"/>
    <xf numFmtId="0" fontId="141" fillId="0" borderId="0" xfId="0" applyFont="1"/>
    <xf numFmtId="0" fontId="142" fillId="0" borderId="0" xfId="0" applyFont="1"/>
    <xf numFmtId="0" fontId="0" fillId="63" borderId="0" xfId="0" applyFill="1" applyAlignment="1">
      <alignment horizontal="center"/>
    </xf>
    <xf numFmtId="165" fontId="6" fillId="0" borderId="0" xfId="1" applyNumberFormat="1" applyFont="1" applyFill="1" applyAlignment="1">
      <alignment horizontal="right"/>
    </xf>
    <xf numFmtId="43" fontId="6" fillId="0" borderId="0" xfId="1" applyNumberFormat="1" applyFont="1" applyFill="1" applyAlignment="1">
      <alignment horizontal="right"/>
    </xf>
    <xf numFmtId="167" fontId="0" fillId="0" borderId="0" xfId="0" applyNumberFormat="1" applyFill="1"/>
    <xf numFmtId="166" fontId="0" fillId="0" borderId="0" xfId="0" applyNumberFormat="1" applyFill="1"/>
    <xf numFmtId="9" fontId="0" fillId="0" borderId="0" xfId="11726" applyFont="1"/>
    <xf numFmtId="165" fontId="133" fillId="0" borderId="0" xfId="1" applyNumberFormat="1" applyFont="1" applyFill="1" applyAlignment="1">
      <alignment horizontal="right"/>
    </xf>
    <xf numFmtId="43" fontId="133" fillId="0" borderId="0" xfId="1" applyNumberFormat="1" applyFont="1" applyFill="1" applyAlignment="1">
      <alignment horizontal="right"/>
    </xf>
    <xf numFmtId="165" fontId="0" fillId="63" borderId="0" xfId="1" applyNumberFormat="1" applyFont="1" applyFill="1" applyAlignment="1">
      <alignment horizontal="right"/>
    </xf>
    <xf numFmtId="0" fontId="143" fillId="0" borderId="0" xfId="0" applyFont="1"/>
    <xf numFmtId="1" fontId="6" fillId="0" borderId="0" xfId="0" applyNumberFormat="1" applyFont="1" applyFill="1" applyAlignment="1">
      <alignment horizontal="right"/>
    </xf>
    <xf numFmtId="164" fontId="6" fillId="0" borderId="0" xfId="0" applyNumberFormat="1" applyFont="1" applyFill="1" applyAlignment="1">
      <alignment horizontal="right"/>
    </xf>
    <xf numFmtId="0" fontId="0" fillId="63" borderId="1" xfId="0" applyFill="1" applyBorder="1"/>
    <xf numFmtId="167" fontId="0" fillId="63" borderId="0" xfId="1" applyNumberFormat="1" applyFont="1" applyFill="1" applyAlignment="1">
      <alignment horizontal="center"/>
    </xf>
    <xf numFmtId="165" fontId="0" fillId="63" borderId="0" xfId="1" applyNumberFormat="1" applyFont="1" applyFill="1" applyAlignment="1">
      <alignment horizontal="center"/>
    </xf>
    <xf numFmtId="0" fontId="0" fillId="64" borderId="1" xfId="0" applyFill="1" applyBorder="1"/>
    <xf numFmtId="168" fontId="9" fillId="0" borderId="0" xfId="1196" applyNumberFormat="1" applyFont="1" applyFill="1" applyAlignment="1">
      <alignment horizontal="left"/>
    </xf>
    <xf numFmtId="164" fontId="0" fillId="63" borderId="0" xfId="0" applyNumberFormat="1" applyFill="1"/>
    <xf numFmtId="37" fontId="0" fillId="63" borderId="0" xfId="1" applyNumberFormat="1" applyFont="1" applyFill="1" applyAlignment="1">
      <alignment horizontal="right"/>
    </xf>
    <xf numFmtId="1" fontId="6" fillId="0" borderId="0" xfId="0" applyNumberFormat="1" applyFont="1" applyFill="1" applyAlignment="1">
      <alignment horizontal="center"/>
    </xf>
    <xf numFmtId="165" fontId="6" fillId="0" borderId="0" xfId="1" applyNumberFormat="1" applyFont="1" applyBorder="1" applyAlignment="1">
      <alignment horizontal="center"/>
    </xf>
    <xf numFmtId="0" fontId="145" fillId="0" borderId="0" xfId="0" applyFont="1" applyFill="1" applyBorder="1" applyAlignment="1">
      <alignment vertical="top" wrapText="1"/>
    </xf>
    <xf numFmtId="165" fontId="133" fillId="0" borderId="0" xfId="1" applyNumberFormat="1" applyFont="1" applyFill="1" applyBorder="1" applyAlignment="1">
      <alignment horizontal="right"/>
    </xf>
    <xf numFmtId="0" fontId="146" fillId="0" borderId="0" xfId="0" applyFont="1" applyFill="1" applyAlignment="1">
      <alignment horizontal="center" vertical="center"/>
    </xf>
    <xf numFmtId="0" fontId="147" fillId="0" borderId="0" xfId="0" applyFont="1" applyFill="1" applyAlignment="1">
      <alignment horizontal="center" vertical="center"/>
    </xf>
    <xf numFmtId="165" fontId="147" fillId="0" borderId="0" xfId="1" applyNumberFormat="1" applyFont="1" applyAlignment="1">
      <alignment horizontal="center"/>
    </xf>
    <xf numFmtId="0" fontId="149" fillId="0" borderId="0" xfId="0" applyFont="1"/>
    <xf numFmtId="165" fontId="6" fillId="63" borderId="0" xfId="1" applyNumberFormat="1" applyFont="1" applyFill="1" applyAlignment="1">
      <alignment horizontal="right"/>
    </xf>
    <xf numFmtId="0" fontId="150" fillId="0" borderId="0" xfId="0" applyFont="1"/>
    <xf numFmtId="0" fontId="152" fillId="0" borderId="0" xfId="0" applyFont="1" applyAlignment="1">
      <alignment horizontal="center" vertical="center"/>
    </xf>
    <xf numFmtId="0" fontId="147" fillId="63" borderId="0" xfId="0" applyFont="1" applyFill="1" applyAlignment="1">
      <alignment horizontal="center"/>
    </xf>
    <xf numFmtId="165" fontId="133" fillId="0" borderId="0" xfId="0" applyNumberFormat="1" applyFont="1" applyFill="1" applyBorder="1" applyAlignment="1">
      <alignment horizontal="right"/>
    </xf>
    <xf numFmtId="165" fontId="147" fillId="0" borderId="0" xfId="0" applyNumberFormat="1" applyFont="1" applyFill="1" applyBorder="1" applyAlignment="1">
      <alignment horizontal="right"/>
    </xf>
    <xf numFmtId="0" fontId="148" fillId="0" borderId="0" xfId="0" applyFont="1" applyFill="1" applyBorder="1"/>
    <xf numFmtId="0" fontId="133" fillId="0" borderId="0" xfId="0" applyFont="1" applyFill="1"/>
    <xf numFmtId="0" fontId="151" fillId="0" borderId="0" xfId="0" applyFont="1" applyFill="1" applyBorder="1"/>
    <xf numFmtId="167" fontId="6" fillId="0" borderId="0" xfId="0" applyNumberFormat="1" applyFont="1" applyFill="1"/>
    <xf numFmtId="166" fontId="6" fillId="0" borderId="0" xfId="0" applyNumberFormat="1" applyFont="1" applyFill="1"/>
    <xf numFmtId="165" fontId="6" fillId="0" borderId="0" xfId="0" applyNumberFormat="1" applyFont="1" applyFill="1"/>
    <xf numFmtId="164" fontId="0" fillId="0" borderId="0" xfId="0" applyNumberFormat="1"/>
    <xf numFmtId="165" fontId="133" fillId="65" borderId="0" xfId="1" applyNumberFormat="1" applyFont="1" applyFill="1" applyAlignment="1">
      <alignment horizontal="right"/>
    </xf>
    <xf numFmtId="1" fontId="133" fillId="65" borderId="0" xfId="0" applyNumberFormat="1" applyFont="1" applyFill="1" applyAlignment="1">
      <alignment horizontal="center"/>
    </xf>
    <xf numFmtId="165" fontId="147" fillId="63" borderId="0" xfId="1" applyNumberFormat="1" applyFont="1" applyFill="1" applyBorder="1" applyAlignment="1">
      <alignment horizontal="right"/>
    </xf>
    <xf numFmtId="165" fontId="6" fillId="63" borderId="0" xfId="1" applyNumberFormat="1" applyFont="1" applyFill="1" applyBorder="1" applyAlignment="1">
      <alignment horizontal="right"/>
    </xf>
    <xf numFmtId="43" fontId="0" fillId="0" borderId="0" xfId="1" applyFont="1" applyFill="1"/>
    <xf numFmtId="0" fontId="6" fillId="0" borderId="0" xfId="0" applyFont="1" applyAlignment="1">
      <alignment horizontal="left"/>
    </xf>
    <xf numFmtId="0" fontId="146" fillId="0" borderId="0" xfId="0" applyFont="1"/>
    <xf numFmtId="0" fontId="133" fillId="0" borderId="0" xfId="0" applyFont="1"/>
    <xf numFmtId="167" fontId="6" fillId="63" borderId="0" xfId="1" applyNumberFormat="1" applyFont="1" applyFill="1" applyAlignment="1">
      <alignment horizontal="center"/>
    </xf>
    <xf numFmtId="165" fontId="144" fillId="0" borderId="0" xfId="0" applyNumberFormat="1" applyFont="1" applyFill="1" applyBorder="1" applyAlignment="1">
      <alignment horizontal="right"/>
    </xf>
    <xf numFmtId="167" fontId="6" fillId="0" borderId="0" xfId="1" applyNumberFormat="1" applyFont="1" applyFill="1" applyAlignment="1">
      <alignment horizontal="right"/>
    </xf>
    <xf numFmtId="0" fontId="155" fillId="0" borderId="0" xfId="0" applyFont="1"/>
    <xf numFmtId="0" fontId="159" fillId="0" borderId="0" xfId="0" applyFont="1"/>
    <xf numFmtId="0" fontId="144" fillId="0" borderId="0" xfId="0" applyFont="1" applyFill="1" applyAlignment="1">
      <alignment horizontal="center"/>
    </xf>
    <xf numFmtId="164" fontId="144" fillId="0" borderId="0" xfId="0" applyNumberFormat="1" applyFont="1" applyFill="1" applyAlignment="1">
      <alignment horizontal="center"/>
    </xf>
    <xf numFmtId="0" fontId="0" fillId="0" borderId="0" xfId="0" applyFont="1" applyFill="1"/>
    <xf numFmtId="165" fontId="1" fillId="0" borderId="0" xfId="1" applyNumberFormat="1" applyFont="1" applyAlignment="1">
      <alignment horizontal="center"/>
    </xf>
    <xf numFmtId="165" fontId="1" fillId="0" borderId="0" xfId="1" applyNumberFormat="1" applyFont="1" applyFill="1" applyAlignment="1">
      <alignment horizontal="center"/>
    </xf>
    <xf numFmtId="0" fontId="0" fillId="0" borderId="0" xfId="0" applyFont="1" applyFill="1" applyAlignment="1">
      <alignment horizontal="center"/>
    </xf>
    <xf numFmtId="165" fontId="6" fillId="0" borderId="0" xfId="1" applyNumberFormat="1" applyFont="1" applyAlignment="1">
      <alignment horizontal="center"/>
    </xf>
    <xf numFmtId="0" fontId="0" fillId="3" borderId="0" xfId="0" applyFont="1" applyFill="1" applyAlignment="1">
      <alignment horizontal="center"/>
    </xf>
    <xf numFmtId="165" fontId="0" fillId="3" borderId="0" xfId="0" applyNumberFormat="1" applyFont="1" applyFill="1" applyAlignment="1">
      <alignment horizontal="center"/>
    </xf>
    <xf numFmtId="165" fontId="0" fillId="0" borderId="0" xfId="0" applyNumberFormat="1" applyFont="1" applyFill="1" applyAlignment="1">
      <alignment horizontal="center"/>
    </xf>
    <xf numFmtId="0" fontId="0" fillId="0" borderId="0" xfId="0" applyFont="1" applyAlignment="1">
      <alignment horizontal="right"/>
    </xf>
    <xf numFmtId="165" fontId="6" fillId="0" borderId="0" xfId="0" applyNumberFormat="1" applyFont="1" applyFill="1" applyAlignment="1">
      <alignment horizontal="center"/>
    </xf>
    <xf numFmtId="37" fontId="0" fillId="0" borderId="0" xfId="1" applyNumberFormat="1" applyFont="1" applyFill="1" applyAlignment="1"/>
    <xf numFmtId="166" fontId="0" fillId="0" borderId="0" xfId="1" applyNumberFormat="1" applyFont="1" applyFill="1" applyAlignment="1"/>
    <xf numFmtId="2" fontId="0" fillId="0" borderId="0" xfId="0" applyNumberFormat="1" applyAlignment="1">
      <alignment horizontal="right"/>
    </xf>
    <xf numFmtId="1" fontId="0" fillId="0" borderId="0" xfId="0" applyNumberFormat="1" applyAlignment="1">
      <alignment horizontal="right"/>
    </xf>
    <xf numFmtId="165" fontId="0" fillId="0" borderId="0" xfId="1" applyNumberFormat="1" applyFont="1" applyBorder="1" applyAlignment="1">
      <alignment horizontal="right"/>
    </xf>
    <xf numFmtId="165" fontId="0" fillId="0" borderId="0" xfId="1" applyNumberFormat="1" applyFont="1" applyFill="1" applyBorder="1" applyAlignment="1">
      <alignment horizontal="right"/>
    </xf>
    <xf numFmtId="165" fontId="6" fillId="0" borderId="0" xfId="1" applyNumberFormat="1" applyFont="1" applyBorder="1" applyAlignment="1">
      <alignment horizontal="right"/>
    </xf>
    <xf numFmtId="165" fontId="0" fillId="3" borderId="0" xfId="1" applyNumberFormat="1" applyFont="1" applyFill="1" applyBorder="1" applyAlignment="1">
      <alignment horizontal="right"/>
    </xf>
    <xf numFmtId="165" fontId="1" fillId="0" borderId="0" xfId="1" applyNumberFormat="1" applyFont="1" applyFill="1" applyAlignment="1">
      <alignment horizontal="right"/>
    </xf>
    <xf numFmtId="165" fontId="1" fillId="0" borderId="0" xfId="1" applyNumberFormat="1" applyFont="1" applyAlignment="1">
      <alignment horizontal="right"/>
    </xf>
    <xf numFmtId="0" fontId="0" fillId="0" borderId="0" xfId="0" applyFont="1" applyFill="1" applyAlignment="1">
      <alignment horizontal="right"/>
    </xf>
    <xf numFmtId="165" fontId="6" fillId="0" borderId="0" xfId="1" applyNumberFormat="1" applyFont="1" applyAlignment="1">
      <alignment horizontal="right"/>
    </xf>
    <xf numFmtId="165" fontId="0" fillId="3" borderId="0" xfId="0" applyNumberFormat="1" applyFont="1" applyFill="1" applyAlignment="1">
      <alignment horizontal="right"/>
    </xf>
    <xf numFmtId="0" fontId="0" fillId="3" borderId="0" xfId="0" applyFont="1" applyFill="1" applyAlignment="1">
      <alignment horizontal="right"/>
    </xf>
    <xf numFmtId="165" fontId="0" fillId="0" borderId="0" xfId="0" applyNumberFormat="1" applyFont="1" applyFill="1" applyAlignment="1">
      <alignment horizontal="right"/>
    </xf>
    <xf numFmtId="165" fontId="6" fillId="0" borderId="0" xfId="0" applyNumberFormat="1" applyFont="1" applyFill="1" applyAlignment="1">
      <alignment horizontal="right"/>
    </xf>
    <xf numFmtId="164" fontId="0" fillId="0" borderId="0" xfId="0" applyNumberFormat="1" applyFill="1"/>
    <xf numFmtId="1" fontId="0" fillId="0" borderId="0" xfId="0" applyNumberFormat="1" applyFill="1"/>
    <xf numFmtId="0" fontId="147" fillId="0" borderId="0" xfId="0" applyFont="1" applyFill="1" applyBorder="1" applyAlignment="1">
      <alignment horizontal="center" vertical="center"/>
    </xf>
    <xf numFmtId="0" fontId="146" fillId="0" borderId="0" xfId="0" applyFont="1" applyFill="1" applyBorder="1" applyAlignment="1">
      <alignment horizontal="center" vertical="center"/>
    </xf>
    <xf numFmtId="0" fontId="152" fillId="0" borderId="0" xfId="0" applyFont="1" applyFill="1" applyBorder="1" applyAlignment="1">
      <alignment horizontal="center" vertical="center"/>
    </xf>
    <xf numFmtId="0" fontId="138" fillId="0" borderId="0" xfId="0" applyFont="1" applyFill="1" applyBorder="1"/>
    <xf numFmtId="0" fontId="0" fillId="0" borderId="0" xfId="0"/>
    <xf numFmtId="165" fontId="0" fillId="0" borderId="0" xfId="0" applyNumberFormat="1"/>
    <xf numFmtId="168" fontId="11" fillId="0" borderId="0" xfId="12017" applyNumberFormat="1" applyFont="1" applyFill="1" applyAlignment="1">
      <alignment horizontal="center"/>
    </xf>
    <xf numFmtId="165" fontId="0" fillId="0" borderId="0" xfId="0" applyNumberFormat="1" applyFill="1" applyAlignment="1">
      <alignment horizontal="center"/>
    </xf>
    <xf numFmtId="164" fontId="11" fillId="0" borderId="0" xfId="11778" applyNumberFormat="1" applyFont="1" applyAlignment="1">
      <alignment horizontal="center"/>
    </xf>
    <xf numFmtId="168" fontId="0" fillId="0" borderId="0" xfId="0" applyNumberFormat="1"/>
    <xf numFmtId="168" fontId="11" fillId="0" borderId="0" xfId="12026" applyNumberFormat="1" applyFont="1" applyAlignment="1">
      <alignment horizontal="center"/>
    </xf>
    <xf numFmtId="10" fontId="145" fillId="0" borderId="0" xfId="11726" applyNumberFormat="1" applyFont="1" applyFill="1" applyBorder="1" applyAlignment="1">
      <alignment vertical="top" wrapText="1"/>
    </xf>
    <xf numFmtId="164" fontId="6" fillId="0" borderId="0" xfId="0" applyNumberFormat="1" applyFont="1" applyFill="1"/>
    <xf numFmtId="0" fontId="155" fillId="0" borderId="0" xfId="0" applyFont="1" applyFill="1" applyBorder="1" applyAlignment="1">
      <alignment horizontal="left"/>
    </xf>
    <xf numFmtId="0" fontId="155" fillId="0" borderId="0" xfId="0" applyFont="1" applyFill="1" applyBorder="1" applyAlignment="1">
      <alignment horizontal="left" vertical="center" wrapText="1"/>
    </xf>
    <xf numFmtId="0" fontId="155" fillId="0" borderId="0" xfId="0" applyFont="1" applyAlignment="1">
      <alignment horizontal="left" wrapText="1"/>
    </xf>
    <xf numFmtId="0" fontId="155" fillId="0" borderId="0" xfId="0" applyFont="1" applyFill="1" applyAlignment="1">
      <alignment horizontal="left" vertical="center" wrapText="1"/>
    </xf>
    <xf numFmtId="0" fontId="155" fillId="0" borderId="0" xfId="0" applyFont="1" applyAlignment="1">
      <alignment horizontal="left"/>
    </xf>
    <xf numFmtId="0" fontId="155" fillId="0" borderId="0" xfId="0" applyFont="1" applyAlignment="1">
      <alignment horizontal="left" vertical="center" wrapText="1"/>
    </xf>
    <xf numFmtId="0" fontId="155" fillId="0" borderId="0" xfId="0" applyFont="1" applyFill="1" applyBorder="1" applyAlignment="1">
      <alignment horizontal="left" wrapText="1"/>
    </xf>
    <xf numFmtId="0" fontId="157" fillId="0" borderId="0" xfId="0" applyFont="1" applyAlignment="1">
      <alignment horizontal="left" vertical="center" wrapText="1"/>
    </xf>
    <xf numFmtId="0" fontId="162" fillId="67" borderId="0" xfId="0" applyFont="1" applyFill="1" applyBorder="1" applyAlignment="1">
      <alignment horizontal="right" wrapText="1"/>
    </xf>
    <xf numFmtId="0" fontId="163" fillId="67" borderId="0" xfId="0" applyFont="1" applyFill="1" applyBorder="1" applyAlignment="1">
      <alignment horizontal="right" wrapText="1"/>
    </xf>
    <xf numFmtId="0" fontId="161" fillId="66" borderId="0" xfId="0" applyFont="1" applyFill="1" applyAlignment="1">
      <alignment horizontal="left" wrapText="1"/>
    </xf>
  </cellXfs>
  <cellStyles count="12032">
    <cellStyle name="_A_Armando Reportes SRC-CMSC-meta06ALS" xfId="69"/>
    <cellStyle name="_A_Armando Reportes SRC-CMSC-meta06ALS 2" xfId="68"/>
    <cellStyle name="_A_Armando Reportes SRC-CMSC-meta06ALS_ACCT" xfId="67"/>
    <cellStyle name="_A_Armando Reportes SRC-CMSC-meta06ALS_Hoja1" xfId="66"/>
    <cellStyle name="_A_Armando Reportes SRC-CMSC-meta06ALS_Presupuesto Unitarios 2010 Consolidado Rev 6" xfId="65"/>
    <cellStyle name="_A_Armando Reportes SRC-CMSC-meta06ALS_Presupuesto Unitarios 2010 Consolidado Rev 6 2" xfId="612"/>
    <cellStyle name="_A_Armando Reportes SRC-CMSC-meta06ALS_Report" xfId="64"/>
    <cellStyle name="_A_Armando Reportes SRC-CMSC-meta06ALS_Sheet1" xfId="63"/>
    <cellStyle name="_A_Armando Reportes SRC-CMSC-meta06ALS_Sheet1 2" xfId="62"/>
    <cellStyle name="_A_Armando Reportes SRC-CMSC-meta06ALS_Sheet1_Presupuesto Unitarios 2010 Consolidado Rev 6" xfId="61"/>
    <cellStyle name="_A_Armando Reportes SRC-CMSC-meta06ALS_Sheet1_Presupuesto Unitarios 2010 Consolidado Rev 6 2" xfId="592"/>
    <cellStyle name="_A_Armando Reportes SRC-CMSC-meta06ALS_Sheet1_Sheet1" xfId="60"/>
    <cellStyle name="_A_Armando Reportes SRC-CMSC-meta06ALS_Sheet4" xfId="59"/>
    <cellStyle name="_A_Miguel revision 31 de agosto 4pm " xfId="5"/>
    <cellStyle name="_A_Miguel revision 31 de agosto 4pm  2" xfId="57"/>
    <cellStyle name="_A_Miguel revision 31 de agosto 4pm  3" xfId="58"/>
    <cellStyle name="_A_Miguel revision 31 de agosto 4pm _ACCT" xfId="56"/>
    <cellStyle name="_A_Miguel revision 31 de agosto 4pm _Hoja1" xfId="55"/>
    <cellStyle name="_A_Miguel revision 31 de agosto 4pm _Presupuesto Unitarios 2010 Consolidado Rev 6" xfId="54"/>
    <cellStyle name="_A_Miguel revision 31 de agosto 4pm _Presupuesto Unitarios 2010 Consolidado Rev 6 2" xfId="572"/>
    <cellStyle name="_A_Miguel revision 31 de agosto 4pm _Report" xfId="53"/>
    <cellStyle name="_A_Miguel revision 31 de agosto 4pm _Sheet1" xfId="52"/>
    <cellStyle name="_A_Miguel revision 31 de agosto 4pm _Sheet1 2" xfId="51"/>
    <cellStyle name="_A_Miguel revision 31 de agosto 4pm _Sheet1_Presupuesto Unitarios 2010 Consolidado Rev 6" xfId="50"/>
    <cellStyle name="_A_Miguel revision 31 de agosto 4pm _Sheet1_Presupuesto Unitarios 2010 Consolidado Rev 6 2" xfId="1105"/>
    <cellStyle name="_A_Miguel revision 31 de agosto 4pm _Sheet1_Sheet1" xfId="74"/>
    <cellStyle name="_A_Miguel revision 31 de agosto 4pm _Sheet4" xfId="49"/>
    <cellStyle name="_ACCT" xfId="48"/>
    <cellStyle name="_ACCT 2" xfId="47"/>
    <cellStyle name="_ACCT 2 2" xfId="11779"/>
    <cellStyle name="_ACCT_ACCT" xfId="46"/>
    <cellStyle name="_ACCT_ACCT 2" xfId="11780"/>
    <cellStyle name="_ACCT_Hoja1" xfId="75"/>
    <cellStyle name="_ACCT_Hoja1 2" xfId="11781"/>
    <cellStyle name="_ACCT_Report" xfId="76"/>
    <cellStyle name="_ACCT_Report 2" xfId="11782"/>
    <cellStyle name="_ACCT_Sheet1" xfId="77"/>
    <cellStyle name="_ACCT_Sheet1 2" xfId="11783"/>
    <cellStyle name="_ACCT_Sheet4" xfId="78"/>
    <cellStyle name="_ACCT_Sheet4 2" xfId="11784"/>
    <cellStyle name="_ACCT's" xfId="79"/>
    <cellStyle name="_ACCT's 2" xfId="80"/>
    <cellStyle name="_ACCT's_Presupuesto Unitarios 2010 Consolidado Rev 6" xfId="81"/>
    <cellStyle name="_ACCT's_Presupuesto Unitarios 2010 Consolidado Rev 6 2" xfId="1106"/>
    <cellStyle name="_ACCT's_Report" xfId="82"/>
    <cellStyle name="_ACCT's_Sheet1" xfId="83"/>
    <cellStyle name="_ACCT's_Sheet1 2" xfId="84"/>
    <cellStyle name="_ACCT's_Sheet1_Presupuesto Unitarios 2010 Consolidado Rev 6" xfId="85"/>
    <cellStyle name="_ACCT's_Sheet1_Presupuesto Unitarios 2010 Consolidado Rev 6 2" xfId="1107"/>
    <cellStyle name="_ACCT's_Sheet1_Sheet1" xfId="86"/>
    <cellStyle name="_Ajuste Gastos Operacion Admin" xfId="87"/>
    <cellStyle name="_Ajuste Gastos Operacion Admin 2" xfId="88"/>
    <cellStyle name="_Ajuste Gastos Operacion Admin_ACCT" xfId="89"/>
    <cellStyle name="_Ajuste Gastos Operacion Admin_Hoja1" xfId="90"/>
    <cellStyle name="_Ajuste Gastos Operacion Admin_Presupuesto Unitarios 2010 Consolidado Rev 6" xfId="91"/>
    <cellStyle name="_Ajuste Gastos Operacion Admin_Presupuesto Unitarios 2010 Consolidado Rev 6 2" xfId="1108"/>
    <cellStyle name="_Ajuste Gastos Operacion Admin_Report" xfId="92"/>
    <cellStyle name="_Ajuste Gastos Operacion Admin_Sheet1" xfId="93"/>
    <cellStyle name="_Ajuste Gastos Operacion Admin_Sheet4" xfId="94"/>
    <cellStyle name="_Balance" xfId="95"/>
    <cellStyle name="_Balance 2" xfId="96"/>
    <cellStyle name="_Balance 2 2" xfId="11785"/>
    <cellStyle name="_Balance_ACCT" xfId="97"/>
    <cellStyle name="_Balance_ACCT 2" xfId="11786"/>
    <cellStyle name="_Balance_Report" xfId="98"/>
    <cellStyle name="_Balance_Report 2" xfId="11787"/>
    <cellStyle name="_Balance_Sheet1" xfId="99"/>
    <cellStyle name="_Balance_Sheet1 2" xfId="100"/>
    <cellStyle name="_Balance_Sheet1 2 2" xfId="11788"/>
    <cellStyle name="_Balance_Sheet1_Sheet1" xfId="101"/>
    <cellStyle name="_Balance_Sheet1_Sheet1 2" xfId="11789"/>
    <cellStyle name="_Balance_Sheet4" xfId="102"/>
    <cellStyle name="_Balance_Sheet4 2" xfId="11790"/>
    <cellStyle name="_BD" xfId="103"/>
    <cellStyle name="_BD 2" xfId="104"/>
    <cellStyle name="_BD 2 2" xfId="11791"/>
    <cellStyle name="_Book1" xfId="105"/>
    <cellStyle name="_Book1 2" xfId="106"/>
    <cellStyle name="_Book1_Presupuesto Unitarios 2010 Consolidado Rev 6" xfId="107"/>
    <cellStyle name="_Book1_Presupuesto Unitarios 2010 Consolidado Rev 6 2" xfId="1109"/>
    <cellStyle name="_Book1_Report" xfId="108"/>
    <cellStyle name="_Book1_Sheet1" xfId="109"/>
    <cellStyle name="_Book1_Sheet1 2" xfId="110"/>
    <cellStyle name="_Book1_Sheet1_Presupuesto Unitarios 2010 Consolidado Rev 6" xfId="111"/>
    <cellStyle name="_Book1_Sheet1_Presupuesto Unitarios 2010 Consolidado Rev 6 2" xfId="1110"/>
    <cellStyle name="_Book1_Sheet1_Sheet1" xfId="112"/>
    <cellStyle name="_Capital USD" xfId="113"/>
    <cellStyle name="_Capital USD 2" xfId="114"/>
    <cellStyle name="_Capital USD_Presupuesto Unitarios 2010 Consolidado Rev 6" xfId="115"/>
    <cellStyle name="_Capital USD_Presupuesto Unitarios 2010 Consolidado Rev 6 2" xfId="1111"/>
    <cellStyle name="_CC" xfId="116"/>
    <cellStyle name="_CC 2" xfId="117"/>
    <cellStyle name="_CC 2 2" xfId="11792"/>
    <cellStyle name="_CC_ACCT" xfId="118"/>
    <cellStyle name="_CC_ACCT 2" xfId="11793"/>
    <cellStyle name="_CC_Hoja1" xfId="119"/>
    <cellStyle name="_CC_Hoja1 2" xfId="11794"/>
    <cellStyle name="_CC_Report" xfId="120"/>
    <cellStyle name="_CC_Report 2" xfId="11795"/>
    <cellStyle name="_CC_Sheet1" xfId="121"/>
    <cellStyle name="_CC_Sheet1 2" xfId="122"/>
    <cellStyle name="_CC_Sheet1 2 2" xfId="11796"/>
    <cellStyle name="_CC_Sheet1_Sheet1" xfId="123"/>
    <cellStyle name="_CC_Sheet1_Sheet1 2" xfId="11797"/>
    <cellStyle name="_CC_Sheet4" xfId="124"/>
    <cellStyle name="_CC_Sheet4 2" xfId="11798"/>
    <cellStyle name="_COMERCIAL" xfId="125"/>
    <cellStyle name="_COMERCIAL 2" xfId="126"/>
    <cellStyle name="_COMERCIAL 2 2" xfId="11799"/>
    <cellStyle name="_COMERCIAL_ACCT" xfId="127"/>
    <cellStyle name="_COMERCIAL_ACCT 2" xfId="11800"/>
    <cellStyle name="_COMERCIAL_Hoja1" xfId="128"/>
    <cellStyle name="_COMERCIAL_Hoja1 2" xfId="11801"/>
    <cellStyle name="_COMERCIAL_Report" xfId="129"/>
    <cellStyle name="_COMERCIAL_Report 2" xfId="11802"/>
    <cellStyle name="_COMERCIAL_Sheet1" xfId="130"/>
    <cellStyle name="_COMERCIAL_Sheet1 2" xfId="131"/>
    <cellStyle name="_COMERCIAL_Sheet1 2 2" xfId="11803"/>
    <cellStyle name="_COMERCIAL_Sheet1_Sheet1" xfId="132"/>
    <cellStyle name="_COMERCIAL_Sheet1_Sheet1 2" xfId="11804"/>
    <cellStyle name="_COMERCIAL_Sheet4" xfId="133"/>
    <cellStyle name="_COMERCIAL_Sheet4 2" xfId="11805"/>
    <cellStyle name="_Comparativo Meta" xfId="134"/>
    <cellStyle name="_Comparativo Meta 2" xfId="135"/>
    <cellStyle name="_Comparativo Meta_Presupuesto Unitarios 2010 Consolidado Rev 6" xfId="136"/>
    <cellStyle name="_Comparativo Meta_Presupuesto Unitarios 2010 Consolidado Rev 6 2" xfId="1112"/>
    <cellStyle name="_Cuentas P&amp;L" xfId="137"/>
    <cellStyle name="_Cuentas P&amp;L 2" xfId="138"/>
    <cellStyle name="_Cuentas P&amp;L 2 2" xfId="11806"/>
    <cellStyle name="_Cuentas P&amp;L_ACCT" xfId="139"/>
    <cellStyle name="_Cuentas P&amp;L_ACCT 2" xfId="11807"/>
    <cellStyle name="_Cuentas P&amp;L_Hoja1" xfId="140"/>
    <cellStyle name="_Cuentas P&amp;L_Hoja1 2" xfId="11808"/>
    <cellStyle name="_Cuentas P&amp;L_Report" xfId="141"/>
    <cellStyle name="_Cuentas P&amp;L_Report 2" xfId="11809"/>
    <cellStyle name="_Cuentas P&amp;L_Sheet1" xfId="142"/>
    <cellStyle name="_Cuentas P&amp;L_Sheet1 2" xfId="11810"/>
    <cellStyle name="_Cuentas P&amp;L_Sheet4" xfId="143"/>
    <cellStyle name="_Cuentas P&amp;L_Sheet4 2" xfId="11811"/>
    <cellStyle name="_dasila 24 feb 2005" xfId="144"/>
    <cellStyle name="_dasila 24 feb 2005 2" xfId="145"/>
    <cellStyle name="_dasila 24 feb 2005_ACCT" xfId="146"/>
    <cellStyle name="_dasila 24 feb 2005_Presupuesto Unitarios 2010 Consolidado Rev 6" xfId="147"/>
    <cellStyle name="_dasila 24 feb 2005_Presupuesto Unitarios 2010 Consolidado Rev 6 2" xfId="1113"/>
    <cellStyle name="_dasila 24 feb 2005_Report" xfId="148"/>
    <cellStyle name="_dasila 24 feb 2005_Sheet1" xfId="149"/>
    <cellStyle name="_dasila 24 feb 2005_Sheet1 2" xfId="150"/>
    <cellStyle name="_dasila 24 feb 2005_Sheet1_Presupuesto Unitarios 2010 Consolidado Rev 6" xfId="151"/>
    <cellStyle name="_dasila 24 feb 2005_Sheet1_Presupuesto Unitarios 2010 Consolidado Rev 6 2" xfId="1114"/>
    <cellStyle name="_dasila 24 feb 2005_Sheet1_Sheet1" xfId="152"/>
    <cellStyle name="_dasila 24 feb 2005_Sheet4" xfId="153"/>
    <cellStyle name="_Dif" xfId="154"/>
    <cellStyle name="_Dif 2" xfId="155"/>
    <cellStyle name="_Dif 2 2" xfId="11812"/>
    <cellStyle name="_Dif_ACCT" xfId="156"/>
    <cellStyle name="_Dif_ACCT 2" xfId="11813"/>
    <cellStyle name="_Dif_Report" xfId="157"/>
    <cellStyle name="_Dif_Report 2" xfId="11814"/>
    <cellStyle name="_Dif_Sheet1" xfId="158"/>
    <cellStyle name="_Dif_Sheet1 2" xfId="159"/>
    <cellStyle name="_Dif_Sheet1 2 2" xfId="11815"/>
    <cellStyle name="_Dif_Sheet1_Sheet1" xfId="160"/>
    <cellStyle name="_Dif_Sheet1_Sheet1 2" xfId="11816"/>
    <cellStyle name="_Dif_Sheet4" xfId="161"/>
    <cellStyle name="_Dif_Sheet4 2" xfId="11817"/>
    <cellStyle name="_Dropdowns" xfId="162"/>
    <cellStyle name="_Dropdowns 2" xfId="163"/>
    <cellStyle name="_Dropdowns 2 2" xfId="11818"/>
    <cellStyle name="_Dropdowns_ACCT" xfId="164"/>
    <cellStyle name="_Dropdowns_ACCT 2" xfId="11819"/>
    <cellStyle name="_Dropdowns_Report" xfId="165"/>
    <cellStyle name="_Dropdowns_Report 2" xfId="11820"/>
    <cellStyle name="_Dropdowns_Sheet1" xfId="166"/>
    <cellStyle name="_Dropdowns_Sheet1 2" xfId="167"/>
    <cellStyle name="_Dropdowns_Sheet1 2 2" xfId="11821"/>
    <cellStyle name="_Dropdowns_Sheet1_Sheet1" xfId="168"/>
    <cellStyle name="_Dropdowns_Sheet1_Sheet1 2" xfId="11822"/>
    <cellStyle name="_Dropdowns_Sheet4" xfId="169"/>
    <cellStyle name="_Dropdowns_Sheet4 2" xfId="11823"/>
    <cellStyle name="_Dummy Utileria" xfId="170"/>
    <cellStyle name="_Dummy Utileria 2" xfId="171"/>
    <cellStyle name="_Dummy Utileria_Presupuesto Unitarios 2010 Consolidado Rev 6" xfId="172"/>
    <cellStyle name="_Dummy Utileria_Presupuesto Unitarios 2010 Consolidado Rev 6 2" xfId="1115"/>
    <cellStyle name="_Dummy Utileria_Report" xfId="173"/>
    <cellStyle name="_Dummy Utileria_Sheet1" xfId="174"/>
    <cellStyle name="_Dummy Utileria_Sheet1 2" xfId="175"/>
    <cellStyle name="_Dummy Utileria_Sheet1_Presupuesto Unitarios 2010 Consolidado Rev 6" xfId="176"/>
    <cellStyle name="_Dummy Utileria_Sheet1_Presupuesto Unitarios 2010 Consolidado Rev 6 2" xfId="1116"/>
    <cellStyle name="_Dummy Utileria_Sheet1_Sheet1" xfId="177"/>
    <cellStyle name="_Est Asf MEX Jul06Nom" xfId="178"/>
    <cellStyle name="_Est Asf MEX Jul06Nom 2" xfId="179"/>
    <cellStyle name="_Est Asf MEX Jul06Nom_ACCT" xfId="180"/>
    <cellStyle name="_Est Asf MEX Jul06Nom_Hoja1" xfId="181"/>
    <cellStyle name="_Est Asf MEX Jul06Nom_Presupuesto Unitarios 2010 Consolidado Rev 6" xfId="182"/>
    <cellStyle name="_Est Asf MEX Jul06Nom_Presupuesto Unitarios 2010 Consolidado Rev 6 2" xfId="1117"/>
    <cellStyle name="_Est Asf MEX Jul06Nom_Report" xfId="183"/>
    <cellStyle name="_Est Asf MEX Jul06Nom_Sheet1" xfId="184"/>
    <cellStyle name="_Est Asf MEX Jul06Nom_Sheet1 2" xfId="185"/>
    <cellStyle name="_Est Asf MEX Jul06Nom_Sheet1_Presupuesto Unitarios 2010 Consolidado Rev 6" xfId="186"/>
    <cellStyle name="_Est Asf MEX Jul06Nom_Sheet1_Presupuesto Unitarios 2010 Consolidado Rev 6 2" xfId="1119"/>
    <cellStyle name="_Est Asf MEX Jul06Nom_Sheet1_Sheet1" xfId="187"/>
    <cellStyle name="_Est Asf MEX Jul06Nom_Sheet4" xfId="188"/>
    <cellStyle name="_Est Tra MEX Jul06Nom" xfId="189"/>
    <cellStyle name="_Est Tra MEX Jul06Nom 2" xfId="190"/>
    <cellStyle name="_Est Tra MEX Jul06Nom_ACCT" xfId="191"/>
    <cellStyle name="_Est Tra MEX Jul06Nom_Hoja1" xfId="192"/>
    <cellStyle name="_Est Tra MEX Jul06Nom_Presupuesto Unitarios 2010 Consolidado Rev 6" xfId="193"/>
    <cellStyle name="_Est Tra MEX Jul06Nom_Presupuesto Unitarios 2010 Consolidado Rev 6 2" xfId="1120"/>
    <cellStyle name="_Est Tra MEX Jul06Nom_Report" xfId="194"/>
    <cellStyle name="_Est Tra MEX Jul06Nom_Sheet1" xfId="195"/>
    <cellStyle name="_Est Tra MEX Jul06Nom_Sheet1 2" xfId="196"/>
    <cellStyle name="_Est Tra MEX Jul06Nom_Sheet1_Presupuesto Unitarios 2010 Consolidado Rev 6" xfId="197"/>
    <cellStyle name="_Est Tra MEX Jul06Nom_Sheet1_Presupuesto Unitarios 2010 Consolidado Rev 6 2" xfId="1121"/>
    <cellStyle name="_Est Tra MEX Jul06Nom_Sheet1_Sheet1" xfId="198"/>
    <cellStyle name="_Est Tra MEX Jul06Nom_Sheet4" xfId="199"/>
    <cellStyle name="_Filtros Settings x Negocio" xfId="200"/>
    <cellStyle name="_Filtros Settings x Negocio 2" xfId="201"/>
    <cellStyle name="_Filtros Settings x Negocio_Presupuesto Unitarios 2010 Consolidado Rev 6" xfId="202"/>
    <cellStyle name="_Filtros Settings x Negocio_Presupuesto Unitarios 2010 Consolidado Rev 6 2" xfId="1122"/>
    <cellStyle name="_Filtros Settings x Negocio_Report" xfId="203"/>
    <cellStyle name="_Filtros Settings x Negocio_Sheet1" xfId="204"/>
    <cellStyle name="_Filtros Settings x Negocio_Sheet1 2" xfId="205"/>
    <cellStyle name="_Filtros Settings x Negocio_Sheet1_Presupuesto Unitarios 2010 Consolidado Rev 6" xfId="206"/>
    <cellStyle name="_Filtros Settings x Negocio_Sheet1_Presupuesto Unitarios 2010 Consolidado Rev 6 2" xfId="1123"/>
    <cellStyle name="_Filtros Settings x Negocio_Sheet1_Sheet1" xfId="207"/>
    <cellStyle name="_formato con revisión de planta" xfId="208"/>
    <cellStyle name="_formato con revisión de planta 2" xfId="209"/>
    <cellStyle name="_formato con revisión de planta_ACCT" xfId="210"/>
    <cellStyle name="_formato con revisión de planta_Presupuesto Unitarios 2010 Consolidado Rev 6" xfId="211"/>
    <cellStyle name="_formato con revisión de planta_Presupuesto Unitarios 2010 Consolidado Rev 6 2" xfId="1124"/>
    <cellStyle name="_formato con revisión de planta_Report" xfId="212"/>
    <cellStyle name="_formato con revisión de planta_Sheet1" xfId="213"/>
    <cellStyle name="_formato con revisión de planta_Sheet1 2" xfId="214"/>
    <cellStyle name="_formato con revisión de planta_Sheet1_Presupuesto Unitarios 2010 Consolidado Rev 6" xfId="215"/>
    <cellStyle name="_formato con revisión de planta_Sheet1_Presupuesto Unitarios 2010 Consolidado Rev 6 2" xfId="1125"/>
    <cellStyle name="_formato con revisión de planta_Sheet1_Sheet1" xfId="216"/>
    <cellStyle name="_formato con revisión de planta_Sheet4" xfId="217"/>
    <cellStyle name="_Formato Sensibilidades II v2" xfId="218"/>
    <cellStyle name="_Formato Sensibilidades II v2 2" xfId="219"/>
    <cellStyle name="_Formato Sensibilidades II v2 2 2" xfId="11824"/>
    <cellStyle name="_Formato Sensibilidades II v2_ACCT" xfId="220"/>
    <cellStyle name="_Formato Sensibilidades II v2_ACCT 2" xfId="11825"/>
    <cellStyle name="_Formato Sensibilidades II v2_Report" xfId="221"/>
    <cellStyle name="_Formato Sensibilidades II v2_Report 2" xfId="11826"/>
    <cellStyle name="_Formato Sensibilidades II v2_Sheet1" xfId="222"/>
    <cellStyle name="_Formato Sensibilidades II v2_Sheet1 2" xfId="223"/>
    <cellStyle name="_Formato Sensibilidades II v2_Sheet1 2 2" xfId="11827"/>
    <cellStyle name="_Formato Sensibilidades II v2_Sheet1_Sheet1" xfId="224"/>
    <cellStyle name="_Formato Sensibilidades II v2_Sheet1_Sheet1 2" xfId="11828"/>
    <cellStyle name="_Formato Sensibilidades II v2_Sheet4" xfId="225"/>
    <cellStyle name="_Formato Sensibilidades II v2_Sheet4 2" xfId="11829"/>
    <cellStyle name="_HORNOS_CLK_CEM" xfId="226"/>
    <cellStyle name="_HORNOS_CLK_CEM 2" xfId="227"/>
    <cellStyle name="_HORNOS_CLK_CEM 2 2" xfId="11830"/>
    <cellStyle name="_HORNOS_CLK_CEM_ACCT" xfId="228"/>
    <cellStyle name="_HORNOS_CLK_CEM_ACCT 2" xfId="11831"/>
    <cellStyle name="_HORNOS_CLK_CEM_Report" xfId="229"/>
    <cellStyle name="_HORNOS_CLK_CEM_Report 2" xfId="11832"/>
    <cellStyle name="_HORNOS_CLK_CEM_Sheet1" xfId="230"/>
    <cellStyle name="_HORNOS_CLK_CEM_Sheet1 2" xfId="231"/>
    <cellStyle name="_HORNOS_CLK_CEM_Sheet1 2 2" xfId="11833"/>
    <cellStyle name="_HORNOS_CLK_CEM_Sheet1_Sheet1" xfId="232"/>
    <cellStyle name="_HORNOS_CLK_CEM_Sheet1_Sheet1 2" xfId="11834"/>
    <cellStyle name="_HORNOS_CLK_CEM_Sheet4" xfId="233"/>
    <cellStyle name="_HORNOS_CLK_CEM_Sheet4 2" xfId="11835"/>
    <cellStyle name="_Inventarios" xfId="234"/>
    <cellStyle name="_Inventarios 2" xfId="235"/>
    <cellStyle name="_Inventarios_Presupuesto Unitarios 2010 Consolidado Rev 6" xfId="236"/>
    <cellStyle name="_Inventarios_Presupuesto Unitarios 2010 Consolidado Rev 6 2" xfId="1126"/>
    <cellStyle name="_Listado" xfId="237"/>
    <cellStyle name="_Listado 2" xfId="238"/>
    <cellStyle name="_Listado_ACCT" xfId="239"/>
    <cellStyle name="_Listado_Presupuesto Unitarios 2010 Consolidado Rev 6" xfId="240"/>
    <cellStyle name="_Listado_Presupuesto Unitarios 2010 Consolidado Rev 6 2" xfId="1127"/>
    <cellStyle name="_Listado_Report" xfId="241"/>
    <cellStyle name="_Listado_Sheet1" xfId="242"/>
    <cellStyle name="_Listado_Sheet1 2" xfId="243"/>
    <cellStyle name="_Listado_Sheet1_Presupuesto Unitarios 2010 Consolidado Rev 6" xfId="244"/>
    <cellStyle name="_Listado_Sheet1_Presupuesto Unitarios 2010 Consolidado Rev 6 2" xfId="1128"/>
    <cellStyle name="_Listado_Sheet1_Sheet1" xfId="245"/>
    <cellStyle name="_Listado_Sheet4" xfId="246"/>
    <cellStyle name="_MacroEcon" xfId="247"/>
    <cellStyle name="_MacroEcon 2" xfId="248"/>
    <cellStyle name="_MacroEcon 2 2" xfId="11836"/>
    <cellStyle name="_MEX (2)" xfId="249"/>
    <cellStyle name="_MEX (2) 2" xfId="250"/>
    <cellStyle name="_MEX (2) 2 2" xfId="11837"/>
    <cellStyle name="_MEX (2)_ACCT" xfId="251"/>
    <cellStyle name="_MEX (2)_ACCT 2" xfId="11838"/>
    <cellStyle name="_MEX (2)_Report" xfId="252"/>
    <cellStyle name="_MEX (2)_Report 2" xfId="11839"/>
    <cellStyle name="_MEX (2)_Sheet1" xfId="253"/>
    <cellStyle name="_MEX (2)_Sheet1 2" xfId="254"/>
    <cellStyle name="_MEX (2)_Sheet1 2 2" xfId="11840"/>
    <cellStyle name="_MEX (2)_Sheet1_Sheet1" xfId="255"/>
    <cellStyle name="_MEX (2)_Sheet1_Sheet1 2" xfId="11841"/>
    <cellStyle name="_MEX (2)_Sheet4" xfId="256"/>
    <cellStyle name="_MEX (2)_Sheet4 2" xfId="11842"/>
    <cellStyle name="_MOP Producción vs CMSC" xfId="257"/>
    <cellStyle name="_MOP Producción vs CMSC 2" xfId="258"/>
    <cellStyle name="_MOP Producción vs CMSC 2 2" xfId="11843"/>
    <cellStyle name="_MOR" xfId="259"/>
    <cellStyle name="_MOR 2" xfId="260"/>
    <cellStyle name="_MOR 2 2" xfId="11844"/>
    <cellStyle name="_MORTERO" xfId="261"/>
    <cellStyle name="_MORTERO 2" xfId="262"/>
    <cellStyle name="_MORTERO 2 2" xfId="11845"/>
    <cellStyle name="_Mortero Seco" xfId="263"/>
    <cellStyle name="_Mortero Seco 2" xfId="264"/>
    <cellStyle name="_Mortero Seco 2 2" xfId="11846"/>
    <cellStyle name="_Multiproductos" xfId="265"/>
    <cellStyle name="_Multiproductos 2" xfId="266"/>
    <cellStyle name="_Multiproductos 2 2" xfId="11847"/>
    <cellStyle name="_P&amp;L Resumen" xfId="267"/>
    <cellStyle name="_P&amp;L Resumen 2" xfId="268"/>
    <cellStyle name="_P&amp;L Resumen 2 2" xfId="11848"/>
    <cellStyle name="_P&amp;L Resumen_ACCT" xfId="269"/>
    <cellStyle name="_P&amp;L Resumen_ACCT 2" xfId="11849"/>
    <cellStyle name="_P&amp;L Resumen_Report" xfId="270"/>
    <cellStyle name="_P&amp;L Resumen_Report 2" xfId="11850"/>
    <cellStyle name="_P&amp;L Resumen_Sheet1" xfId="271"/>
    <cellStyle name="_P&amp;L Resumen_Sheet1 2" xfId="272"/>
    <cellStyle name="_P&amp;L Resumen_Sheet1 2 2" xfId="11851"/>
    <cellStyle name="_P&amp;L Resumen_Sheet1_Sheet1" xfId="273"/>
    <cellStyle name="_P&amp;L Resumen_Sheet1_Sheet1 2" xfId="11852"/>
    <cellStyle name="_P&amp;L Resumen_Sheet4" xfId="274"/>
    <cellStyle name="_P&amp;L Resumen_Sheet4 2" xfId="11853"/>
    <cellStyle name="_PAVIMENTOS" xfId="275"/>
    <cellStyle name="_PAVIMENTOS [CYA]" xfId="276"/>
    <cellStyle name="_PAVIMENTOS [CYA] 2" xfId="277"/>
    <cellStyle name="_PAVIMENTOS [CYA]_ACCT" xfId="278"/>
    <cellStyle name="_PAVIMENTOS [CYA]_Hoja1" xfId="279"/>
    <cellStyle name="_PAVIMENTOS [CYA]_Presupuesto Unitarios 2010 Consolidado Rev 6" xfId="280"/>
    <cellStyle name="_PAVIMENTOS [CYA]_Presupuesto Unitarios 2010 Consolidado Rev 6 2" xfId="1130"/>
    <cellStyle name="_PAVIMENTOS [CYA]_Report" xfId="281"/>
    <cellStyle name="_PAVIMENTOS [CYA]_Sheet1" xfId="282"/>
    <cellStyle name="_PAVIMENTOS [CYA]_Sheet1 2" xfId="283"/>
    <cellStyle name="_PAVIMENTOS [CYA]_Sheet1_Presupuesto Unitarios 2010 Consolidado Rev 6" xfId="284"/>
    <cellStyle name="_PAVIMENTOS [CYA]_Sheet1_Presupuesto Unitarios 2010 Consolidado Rev 6 2" xfId="1132"/>
    <cellStyle name="_PAVIMENTOS [CYA]_Sheet1_Sheet1" xfId="285"/>
    <cellStyle name="_PAVIMENTOS [CYA]_Sheet4" xfId="286"/>
    <cellStyle name="_PAVIMENTOS [CYB]" xfId="287"/>
    <cellStyle name="_PAVIMENTOS [CYB] 2" xfId="288"/>
    <cellStyle name="_PAVIMENTOS [CYB]_ACCT" xfId="289"/>
    <cellStyle name="_PAVIMENTOS [CYB]_Hoja1" xfId="290"/>
    <cellStyle name="_PAVIMENTOS [CYB]_Presupuesto Unitarios 2010 Consolidado Rev 6" xfId="291"/>
    <cellStyle name="_PAVIMENTOS [CYB]_Presupuesto Unitarios 2010 Consolidado Rev 6 2" xfId="1133"/>
    <cellStyle name="_PAVIMENTOS [CYB]_Report" xfId="292"/>
    <cellStyle name="_PAVIMENTOS [CYB]_Sheet1" xfId="293"/>
    <cellStyle name="_PAVIMENTOS [CYB]_Sheet1 2" xfId="294"/>
    <cellStyle name="_PAVIMENTOS [CYB]_Sheet1_Presupuesto Unitarios 2010 Consolidado Rev 6" xfId="295"/>
    <cellStyle name="_PAVIMENTOS [CYB]_Sheet1_Presupuesto Unitarios 2010 Consolidado Rev 6 2" xfId="1134"/>
    <cellStyle name="_PAVIMENTOS [CYB]_Sheet1_Sheet1" xfId="296"/>
    <cellStyle name="_PAVIMENTOS [CYB]_Sheet4" xfId="297"/>
    <cellStyle name="_PAVIMENTOS 2" xfId="298"/>
    <cellStyle name="_PAVIMENTOS 2 2" xfId="11854"/>
    <cellStyle name="_PAVIMENTOS 3" xfId="299"/>
    <cellStyle name="_PAVIMENTOS 3 2" xfId="11855"/>
    <cellStyle name="_PAVIMENTOS 4" xfId="1129"/>
    <cellStyle name="_PAVIMENTOS_ACCT" xfId="300"/>
    <cellStyle name="_PAVIMENTOS_ACCT 2" xfId="11856"/>
    <cellStyle name="_PAVIMENTOS_Hoja1" xfId="301"/>
    <cellStyle name="_PAVIMENTOS_Hoja1 2" xfId="11857"/>
    <cellStyle name="_PAVIMENTOS_Report" xfId="302"/>
    <cellStyle name="_PAVIMENTOS_Report 2" xfId="11858"/>
    <cellStyle name="_PAVIMENTOS_Sheet1" xfId="303"/>
    <cellStyle name="_PAVIMENTOS_Sheet1 2" xfId="304"/>
    <cellStyle name="_PAVIMENTOS_Sheet1 2 2" xfId="11859"/>
    <cellStyle name="_PAVIMENTOS_Sheet1_Sheet1" xfId="305"/>
    <cellStyle name="_PAVIMENTOS_Sheet1_Sheet1 2" xfId="11860"/>
    <cellStyle name="_PAVIMENTOS_Sheet4" xfId="306"/>
    <cellStyle name="_PAVIMENTOS_Sheet4 2" xfId="11861"/>
    <cellStyle name="_Precolado" xfId="307"/>
    <cellStyle name="_Precolado 2" xfId="308"/>
    <cellStyle name="_Precolado 2 2" xfId="11862"/>
    <cellStyle name="_Promexma" xfId="309"/>
    <cellStyle name="_Promexma 2" xfId="310"/>
    <cellStyle name="_Promexma 2 2" xfId="11863"/>
    <cellStyle name="_Promexma_ACCT" xfId="311"/>
    <cellStyle name="_Promexma_ACCT 2" xfId="11864"/>
    <cellStyle name="_Promexma_Hoja1" xfId="312"/>
    <cellStyle name="_Promexma_Hoja1 2" xfId="11865"/>
    <cellStyle name="_Promexma_Report" xfId="313"/>
    <cellStyle name="_Promexma_Report 2" xfId="11866"/>
    <cellStyle name="_Promexma_Sheet1" xfId="314"/>
    <cellStyle name="_Promexma_Sheet1 2" xfId="315"/>
    <cellStyle name="_Promexma_Sheet1 2 2" xfId="11867"/>
    <cellStyle name="_Promexma_Sheet1_Sheet1" xfId="316"/>
    <cellStyle name="_Promexma_Sheet1_Sheet1 2" xfId="11868"/>
    <cellStyle name="_Promexma_Sheet4" xfId="317"/>
    <cellStyle name="_Promexma_Sheet4 2" xfId="11869"/>
    <cellStyle name="_Pron" xfId="318"/>
    <cellStyle name="_Pron (2)" xfId="319"/>
    <cellStyle name="_Pron (2) 2" xfId="320"/>
    <cellStyle name="_Pron (2) 2 2" xfId="11870"/>
    <cellStyle name="_Pron (2)_ACCT" xfId="321"/>
    <cellStyle name="_Pron (2)_ACCT 2" xfId="11871"/>
    <cellStyle name="_Pron (2)_Report" xfId="322"/>
    <cellStyle name="_Pron (2)_Report 2" xfId="11872"/>
    <cellStyle name="_Pron (2)_Sheet1" xfId="323"/>
    <cellStyle name="_Pron (2)_Sheet1 2" xfId="324"/>
    <cellStyle name="_Pron (2)_Sheet1 2 2" xfId="11873"/>
    <cellStyle name="_Pron (2)_Sheet1_Sheet1" xfId="325"/>
    <cellStyle name="_Pron (2)_Sheet1_Sheet1 2" xfId="11874"/>
    <cellStyle name="_Pron (2)_Sheet4" xfId="326"/>
    <cellStyle name="_Pron (2)_Sheet4 2" xfId="11875"/>
    <cellStyle name="_Pron (3)" xfId="327"/>
    <cellStyle name="_Pron (3) 2" xfId="328"/>
    <cellStyle name="_Pron (3) 2 2" xfId="11876"/>
    <cellStyle name="_Pron (3)_ACCT" xfId="329"/>
    <cellStyle name="_Pron (3)_ACCT 2" xfId="11877"/>
    <cellStyle name="_Pron (3)_Report" xfId="330"/>
    <cellStyle name="_Pron (3)_Report 2" xfId="11878"/>
    <cellStyle name="_Pron (3)_Sheet1" xfId="331"/>
    <cellStyle name="_Pron (3)_Sheet1 2" xfId="332"/>
    <cellStyle name="_Pron (3)_Sheet1 2 2" xfId="11879"/>
    <cellStyle name="_Pron (3)_Sheet1_Sheet1" xfId="333"/>
    <cellStyle name="_Pron (3)_Sheet1_Sheet1 2" xfId="11880"/>
    <cellStyle name="_Pron (3)_Sheet4" xfId="334"/>
    <cellStyle name="_Pron (3)_Sheet4 2" xfId="11881"/>
    <cellStyle name="_Pron 2" xfId="335"/>
    <cellStyle name="_Pron 2 2" xfId="11882"/>
    <cellStyle name="_Pron 3" xfId="336"/>
    <cellStyle name="_Pron 3 2" xfId="11883"/>
    <cellStyle name="_Pron 4" xfId="1135"/>
    <cellStyle name="_Pron MX" xfId="337"/>
    <cellStyle name="_Pron MX 2" xfId="338"/>
    <cellStyle name="_Pron MX 2 2" xfId="11884"/>
    <cellStyle name="_Pron MX_ACCT" xfId="339"/>
    <cellStyle name="_Pron MX_ACCT 2" xfId="11885"/>
    <cellStyle name="_Pron MX_Report" xfId="340"/>
    <cellStyle name="_Pron MX_Report 2" xfId="11886"/>
    <cellStyle name="_Pron MX_Sheet1" xfId="341"/>
    <cellStyle name="_Pron MX_Sheet1 2" xfId="342"/>
    <cellStyle name="_Pron MX_Sheet1 2 2" xfId="11887"/>
    <cellStyle name="_Pron MX_Sheet1_Sheet1" xfId="343"/>
    <cellStyle name="_Pron MX_Sheet1_Sheet1 2" xfId="11888"/>
    <cellStyle name="_Pron MX_Sheet4" xfId="344"/>
    <cellStyle name="_Pron MX_Sheet4 2" xfId="11889"/>
    <cellStyle name="_Pron_ACCT" xfId="345"/>
    <cellStyle name="_Pron_ACCT 2" xfId="11890"/>
    <cellStyle name="_pron_mops_holding-anual 05 y JULIO 06 REAL" xfId="346"/>
    <cellStyle name="_pron_mops_holding-anual 05 y JULIO 06 REAL 2" xfId="347"/>
    <cellStyle name="_pron_mops_holding-anual 05 y JULIO 06 REAL_ACCT" xfId="348"/>
    <cellStyle name="_pron_mops_holding-anual 05 y JULIO 06 REAL_Hoja1" xfId="349"/>
    <cellStyle name="_pron_mops_holding-anual 05 y JULIO 06 REAL_Presupuesto Unitarios 2010 Consolidado Rev 6" xfId="350"/>
    <cellStyle name="_pron_mops_holding-anual 05 y JULIO 06 REAL_Presupuesto Unitarios 2010 Consolidado Rev 6 2" xfId="1136"/>
    <cellStyle name="_pron_mops_holding-anual 05 y JULIO 06 REAL_Report" xfId="351"/>
    <cellStyle name="_pron_mops_holding-anual 05 y JULIO 06 REAL_Sheet1" xfId="352"/>
    <cellStyle name="_pron_mops_holding-anual 05 y JULIO 06 REAL_Sheet1 2" xfId="353"/>
    <cellStyle name="_pron_mops_holding-anual 05 y JULIO 06 REAL_Sheet1_Presupuesto Unitarios 2010 Consolidado Rev 6" xfId="354"/>
    <cellStyle name="_pron_mops_holding-anual 05 y JULIO 06 REAL_Sheet1_Presupuesto Unitarios 2010 Consolidado Rev 6 2" xfId="1137"/>
    <cellStyle name="_pron_mops_holding-anual 05 y JULIO 06 REAL_Sheet1_Sheet1" xfId="355"/>
    <cellStyle name="_pron_mops_holding-anual 05 y JULIO 06 REAL_Sheet4" xfId="356"/>
    <cellStyle name="_Pron_Report" xfId="357"/>
    <cellStyle name="_Pron_Report 2" xfId="11891"/>
    <cellStyle name="_Pron_Sheet1" xfId="358"/>
    <cellStyle name="_Pron_Sheet1 2" xfId="359"/>
    <cellStyle name="_Pron_Sheet1 2 2" xfId="11892"/>
    <cellStyle name="_Pron_Sheet1_Sheet1" xfId="360"/>
    <cellStyle name="_Pron_Sheet1_Sheet1 2" xfId="11893"/>
    <cellStyle name="_Pron_Sheet4" xfId="361"/>
    <cellStyle name="_Pron_Sheet4 2" xfId="11894"/>
    <cellStyle name="_prueba" xfId="362"/>
    <cellStyle name="_prueba 2" xfId="363"/>
    <cellStyle name="_prueba 2 2" xfId="11895"/>
    <cellStyle name="_prueba_ACCT" xfId="364"/>
    <cellStyle name="_prueba_ACCT 2" xfId="11896"/>
    <cellStyle name="_prueba_Hoja1" xfId="365"/>
    <cellStyle name="_prueba_Hoja1 2" xfId="11897"/>
    <cellStyle name="_prueba_Report" xfId="366"/>
    <cellStyle name="_prueba_Report 2" xfId="11898"/>
    <cellStyle name="_prueba_Sheet1" xfId="367"/>
    <cellStyle name="_prueba_Sheet1 2" xfId="11899"/>
    <cellStyle name="_prueba_Sheet4" xfId="368"/>
    <cellStyle name="_prueba_Sheet4 2" xfId="11900"/>
    <cellStyle name="_r23 Resumen" xfId="369"/>
    <cellStyle name="_r23 Resumen 2" xfId="370"/>
    <cellStyle name="_r23 Resumen 2 2" xfId="11901"/>
    <cellStyle name="_r23 Resumen_ACCT" xfId="371"/>
    <cellStyle name="_r23 Resumen_ACCT 2" xfId="11902"/>
    <cellStyle name="_r23 Resumen_Hoja1" xfId="372"/>
    <cellStyle name="_r23 Resumen_Hoja1 2" xfId="11903"/>
    <cellStyle name="_r23 Resumen_Report" xfId="373"/>
    <cellStyle name="_r23 Resumen_Report 2" xfId="11904"/>
    <cellStyle name="_r23 Resumen_Sheet1" xfId="374"/>
    <cellStyle name="_r23 Resumen_Sheet1 2" xfId="11905"/>
    <cellStyle name="_r23 Resumen_Sheet4" xfId="375"/>
    <cellStyle name="_r23 Resumen_Sheet4 2" xfId="11906"/>
    <cellStyle name="_R4 FCF Calc Engine" xfId="376"/>
    <cellStyle name="_R4 FCF Calc Engine 2" xfId="377"/>
    <cellStyle name="_R4 FCF Calc Engine 2 2" xfId="11907"/>
    <cellStyle name="_R4 FCF Calc Engine_ACCT" xfId="378"/>
    <cellStyle name="_R4 FCF Calc Engine_ACCT 2" xfId="11908"/>
    <cellStyle name="_R4 FCF Calc Engine_Hoja1" xfId="379"/>
    <cellStyle name="_R4 FCF Calc Engine_Hoja1 2" xfId="11909"/>
    <cellStyle name="_R4 FCF Calc Engine_Report" xfId="380"/>
    <cellStyle name="_R4 FCF Calc Engine_Report 2" xfId="11910"/>
    <cellStyle name="_R4 FCF Calc Engine_Sheet1" xfId="381"/>
    <cellStyle name="_R4 FCF Calc Engine_Sheet1 2" xfId="11911"/>
    <cellStyle name="_R4 FCF Calc Engine_Sheet4" xfId="382"/>
    <cellStyle name="_R4 FCF Calc Engine_Sheet4 2" xfId="11912"/>
    <cellStyle name="_Report" xfId="383"/>
    <cellStyle name="_Report 2" xfId="384"/>
    <cellStyle name="_Report_1" xfId="385"/>
    <cellStyle name="_Report_1 2" xfId="386"/>
    <cellStyle name="_Report_1 2 2" xfId="11913"/>
    <cellStyle name="_Report_1_ACCT" xfId="387"/>
    <cellStyle name="_Report_1_ACCT 2" xfId="11914"/>
    <cellStyle name="_Report_1_Hoja1" xfId="388"/>
    <cellStyle name="_Report_1_Hoja1 2" xfId="11915"/>
    <cellStyle name="_Report_1_Report" xfId="389"/>
    <cellStyle name="_Report_1_Report 2" xfId="11916"/>
    <cellStyle name="_Report_1_Sheet1" xfId="390"/>
    <cellStyle name="_Report_1_Sheet1 2" xfId="391"/>
    <cellStyle name="_Report_1_Sheet1 2 2" xfId="11917"/>
    <cellStyle name="_Report_1_Sheet1_Sheet1" xfId="392"/>
    <cellStyle name="_Report_1_Sheet1_Sheet1 2" xfId="11918"/>
    <cellStyle name="_Report_1_Sheet4" xfId="393"/>
    <cellStyle name="_Report_1_Sheet4 2" xfId="11919"/>
    <cellStyle name="_Report_ACCT" xfId="394"/>
    <cellStyle name="_Report_CC" xfId="395"/>
    <cellStyle name="_Report_CC 2" xfId="396"/>
    <cellStyle name="_Report_CC 2 2" xfId="11920"/>
    <cellStyle name="_Report_CC_ACCT" xfId="397"/>
    <cellStyle name="_Report_CC_ACCT 2" xfId="11921"/>
    <cellStyle name="_Report_CC_Report" xfId="398"/>
    <cellStyle name="_Report_CC_Report 2" xfId="11922"/>
    <cellStyle name="_Report_CC_Sheet1" xfId="399"/>
    <cellStyle name="_Report_CC_Sheet1 2" xfId="400"/>
    <cellStyle name="_Report_CC_Sheet1 2 2" xfId="11923"/>
    <cellStyle name="_Report_CC_Sheet1_Sheet1" xfId="401"/>
    <cellStyle name="_Report_CC_Sheet1_Sheet1 2" xfId="11924"/>
    <cellStyle name="_Report_CC_Sheet4" xfId="402"/>
    <cellStyle name="_Report_CC_Sheet4 2" xfId="11925"/>
    <cellStyle name="_Report_Hoja1" xfId="403"/>
    <cellStyle name="_Report_Presupuesto Unitarios 2010 Consolidado Rev 6" xfId="404"/>
    <cellStyle name="_Report_Presupuesto Unitarios 2010 Consolidado Rev 6 2" xfId="1138"/>
    <cellStyle name="_Report_Report" xfId="405"/>
    <cellStyle name="_Report_Sheet1" xfId="406"/>
    <cellStyle name="_Report_Sheet4" xfId="407"/>
    <cellStyle name="_Reportes SRC-CMSC-meta06" xfId="408"/>
    <cellStyle name="_Reportes SRC-CMSC-meta06 2" xfId="409"/>
    <cellStyle name="_Reportes SRC-CMSC-meta06_ACCT" xfId="410"/>
    <cellStyle name="_Reportes SRC-CMSC-meta06_Hoja1" xfId="411"/>
    <cellStyle name="_Reportes SRC-CMSC-meta06_Presupuesto Unitarios 2010 Consolidado Rev 6" xfId="412"/>
    <cellStyle name="_Reportes SRC-CMSC-meta06_Presupuesto Unitarios 2010 Consolidado Rev 6 2" xfId="1139"/>
    <cellStyle name="_Reportes SRC-CMSC-meta06_Report" xfId="413"/>
    <cellStyle name="_Reportes SRC-CMSC-meta06_Sheet1" xfId="414"/>
    <cellStyle name="_Reportes SRC-CMSC-meta06_Sheet1 2" xfId="415"/>
    <cellStyle name="_Reportes SRC-CMSC-meta06_Sheet1_Presupuesto Unitarios 2010 Consolidado Rev 6" xfId="416"/>
    <cellStyle name="_Reportes SRC-CMSC-meta06_Sheet1_Presupuesto Unitarios 2010 Consolidado Rev 6 2" xfId="1140"/>
    <cellStyle name="_Reportes SRC-CMSC-meta06_Sheet1_Sheet1" xfId="417"/>
    <cellStyle name="_Reportes SRC-CMSC-meta06_Sheet4" xfId="418"/>
    <cellStyle name="_SAC" xfId="419"/>
    <cellStyle name="_SAC - VZ" xfId="420"/>
    <cellStyle name="_SAC - VZ 2" xfId="421"/>
    <cellStyle name="_SAC - VZ 2 2" xfId="11926"/>
    <cellStyle name="_SAC - VZ_ACCT" xfId="422"/>
    <cellStyle name="_SAC - VZ_ACCT 2" xfId="11927"/>
    <cellStyle name="_SAC - VZ_Report" xfId="423"/>
    <cellStyle name="_SAC - VZ_Report 2" xfId="11928"/>
    <cellStyle name="_SAC - VZ_Sheet1" xfId="424"/>
    <cellStyle name="_SAC - VZ_Sheet1 2" xfId="425"/>
    <cellStyle name="_SAC - VZ_Sheet1 2 2" xfId="11929"/>
    <cellStyle name="_SAC - VZ_Sheet1_Sheet1" xfId="426"/>
    <cellStyle name="_SAC - VZ_Sheet1_Sheet1 2" xfId="11930"/>
    <cellStyle name="_SAC - VZ_Sheet4" xfId="427"/>
    <cellStyle name="_SAC - VZ_Sheet4 2" xfId="11931"/>
    <cellStyle name="_SAC 2" xfId="428"/>
    <cellStyle name="_SAC 2 2" xfId="11932"/>
    <cellStyle name="_SAC 3" xfId="429"/>
    <cellStyle name="_SAC 3 2" xfId="11933"/>
    <cellStyle name="_SAC 4" xfId="1141"/>
    <cellStyle name="_Sensibilidad" xfId="430"/>
    <cellStyle name="_Sensibilidad 2" xfId="431"/>
    <cellStyle name="_Sensibilidad 2 2" xfId="11934"/>
    <cellStyle name="_Sensibilidad_ACCT" xfId="432"/>
    <cellStyle name="_Sensibilidad_ACCT 2" xfId="11935"/>
    <cellStyle name="_Sensibilidad_Report" xfId="433"/>
    <cellStyle name="_Sensibilidad_Report 2" xfId="11936"/>
    <cellStyle name="_Sensibilidad_Sheet1" xfId="434"/>
    <cellStyle name="_Sensibilidad_Sheet1 2" xfId="435"/>
    <cellStyle name="_Sensibilidad_Sheet1 2 2" xfId="11937"/>
    <cellStyle name="_Sensibilidad_Sheet1_Sheet1" xfId="436"/>
    <cellStyle name="_Sensibilidad_Sheet1_Sheet1 2" xfId="11938"/>
    <cellStyle name="_Sensibilidad_Sheet4" xfId="437"/>
    <cellStyle name="_Sensibilidad_Sheet4 2" xfId="11939"/>
    <cellStyle name="_Sensibilidades (2)" xfId="438"/>
    <cellStyle name="_Sensibilidades (2) 2" xfId="439"/>
    <cellStyle name="_Sensibilidades (2)_ACCT" xfId="440"/>
    <cellStyle name="_Sensibilidades (2)_Presupuesto Unitarios 2010 Consolidado Rev 6" xfId="441"/>
    <cellStyle name="_Sensibilidades (2)_Presupuesto Unitarios 2010 Consolidado Rev 6 2" xfId="1142"/>
    <cellStyle name="_Sensibilidades (2)_Report" xfId="442"/>
    <cellStyle name="_Sensibilidades (2)_Sheet1" xfId="443"/>
    <cellStyle name="_Sensibilidades (2)_Sheet1 2" xfId="444"/>
    <cellStyle name="_Sensibilidades (2)_Sheet1_Presupuesto Unitarios 2010 Consolidado Rev 6" xfId="445"/>
    <cellStyle name="_Sensibilidades (2)_Sheet1_Presupuesto Unitarios 2010 Consolidado Rev 6 2" xfId="1143"/>
    <cellStyle name="_Sensibilidades (2)_Sheet1_Sheet1" xfId="446"/>
    <cellStyle name="_Sensibilidades (2)_Sheet4" xfId="447"/>
    <cellStyle name="_Settings" xfId="448"/>
    <cellStyle name="_Settings 2" xfId="11940"/>
    <cellStyle name="_Sheet1" xfId="449"/>
    <cellStyle name="_Sheet1 2" xfId="450"/>
    <cellStyle name="_Sheet1_1" xfId="451"/>
    <cellStyle name="_Sheet1_1 2" xfId="452"/>
    <cellStyle name="_Sheet1_1 2 2" xfId="11941"/>
    <cellStyle name="_Sheet1_1_ACCT" xfId="453"/>
    <cellStyle name="_Sheet1_1_ACCT 2" xfId="11942"/>
    <cellStyle name="_Sheet1_1_Hoja1" xfId="454"/>
    <cellStyle name="_Sheet1_1_Hoja1 2" xfId="11943"/>
    <cellStyle name="_Sheet1_1_Report" xfId="455"/>
    <cellStyle name="_Sheet1_1_Report 2" xfId="11944"/>
    <cellStyle name="_Sheet1_1_Sheet1" xfId="456"/>
    <cellStyle name="_Sheet1_1_Sheet1 2" xfId="457"/>
    <cellStyle name="_Sheet1_1_Sheet1 2 2" xfId="11945"/>
    <cellStyle name="_Sheet1_1_Sheet1_Sheet1" xfId="458"/>
    <cellStyle name="_Sheet1_1_Sheet1_Sheet1 2" xfId="11946"/>
    <cellStyle name="_Sheet1_1_Sheet4" xfId="459"/>
    <cellStyle name="_Sheet1_1_Sheet4 2" xfId="11947"/>
    <cellStyle name="_Sheet1_ACCT" xfId="460"/>
    <cellStyle name="_Sheet1_Hoja1" xfId="461"/>
    <cellStyle name="_Sheet1_Presupuesto Unitarios 2010 Consolidado Rev 6" xfId="462"/>
    <cellStyle name="_Sheet1_Presupuesto Unitarios 2010 Consolidado Rev 6 2" xfId="1144"/>
    <cellStyle name="_Sheet1_Report" xfId="463"/>
    <cellStyle name="_Sheet1_Sheet1" xfId="464"/>
    <cellStyle name="_Sheet1_Sheet4" xfId="465"/>
    <cellStyle name="_Sheet2" xfId="466"/>
    <cellStyle name="_Sheet2 2" xfId="467"/>
    <cellStyle name="_Sheet2 2 2" xfId="11948"/>
    <cellStyle name="_Sheet2_1" xfId="468"/>
    <cellStyle name="_Sheet2_1 2" xfId="469"/>
    <cellStyle name="_Sheet2_1_ACCT" xfId="470"/>
    <cellStyle name="_Sheet2_1_Presupuesto Unitarios 2010 Consolidado Rev 6" xfId="471"/>
    <cellStyle name="_Sheet2_1_Presupuesto Unitarios 2010 Consolidado Rev 6 2" xfId="1145"/>
    <cellStyle name="_Sheet2_1_Report" xfId="472"/>
    <cellStyle name="_Sheet2_1_Sheet1" xfId="473"/>
    <cellStyle name="_Sheet2_1_Sheet1 2" xfId="474"/>
    <cellStyle name="_Sheet2_1_Sheet1_Presupuesto Unitarios 2010 Consolidado Rev 6" xfId="475"/>
    <cellStyle name="_Sheet2_1_Sheet1_Presupuesto Unitarios 2010 Consolidado Rev 6 2" xfId="1146"/>
    <cellStyle name="_Sheet2_1_Sheet1_Sheet1" xfId="476"/>
    <cellStyle name="_Sheet2_1_Sheet4" xfId="477"/>
    <cellStyle name="_Sheet2_ACCT" xfId="478"/>
    <cellStyle name="_Sheet2_ACCT 2" xfId="11949"/>
    <cellStyle name="_Sheet2_Hoja1" xfId="479"/>
    <cellStyle name="_Sheet2_Hoja1 2" xfId="11950"/>
    <cellStyle name="_Sheet2_Report" xfId="480"/>
    <cellStyle name="_Sheet2_Report 2" xfId="11951"/>
    <cellStyle name="_Sheet2_Sheet1" xfId="481"/>
    <cellStyle name="_Sheet2_Sheet1 2" xfId="482"/>
    <cellStyle name="_Sheet2_Sheet1 2 2" xfId="11952"/>
    <cellStyle name="_Sheet2_Sheet1_Sheet1" xfId="483"/>
    <cellStyle name="_Sheet2_Sheet1_Sheet1 2" xfId="11953"/>
    <cellStyle name="_Sheet2_Sheet4" xfId="484"/>
    <cellStyle name="_Sheet2_Sheet4 2" xfId="11954"/>
    <cellStyle name="_Sheet3" xfId="485"/>
    <cellStyle name="_Sheet3 2" xfId="486"/>
    <cellStyle name="_Sheet3_Cemento" xfId="487"/>
    <cellStyle name="_Sheet3_Cemento 2" xfId="488"/>
    <cellStyle name="_Sheet3_Cemento 2 2" xfId="11955"/>
    <cellStyle name="_Sheet3_Presupuesto Unitarios 2010 Consolidado Rev 6" xfId="489"/>
    <cellStyle name="_Sheet3_Presupuesto Unitarios 2010 Consolidado Rev 6 2" xfId="1147"/>
    <cellStyle name="_Sheet3_Report" xfId="490"/>
    <cellStyle name="_Sheet3_Sheet1" xfId="491"/>
    <cellStyle name="_Sheet3_Sheet1 2" xfId="492"/>
    <cellStyle name="_Sheet3_Sheet1_Presupuesto Unitarios 2010 Consolidado Rev 6" xfId="493"/>
    <cellStyle name="_Sheet3_Sheet1_Presupuesto Unitarios 2010 Consolidado Rev 6 2" xfId="1148"/>
    <cellStyle name="_Sheet3_Sheet1_Sheet1" xfId="494"/>
    <cellStyle name="_Sheet4" xfId="495"/>
    <cellStyle name="_Sheet4 2" xfId="496"/>
    <cellStyle name="_Sheet4_ACCT" xfId="497"/>
    <cellStyle name="_Sheet4_Presupuesto Unitarios 2010 Consolidado Rev 6" xfId="498"/>
    <cellStyle name="_Sheet4_Presupuesto Unitarios 2010 Consolidado Rev 6 2" xfId="1149"/>
    <cellStyle name="_Sheet4_Report" xfId="499"/>
    <cellStyle name="_Sheet4_Sheet1" xfId="500"/>
    <cellStyle name="_Sheet4_Sheet1 2" xfId="501"/>
    <cellStyle name="_Sheet4_Sheet1_Presupuesto Unitarios 2010 Consolidado Rev 6" xfId="502"/>
    <cellStyle name="_Sheet4_Sheet1_Presupuesto Unitarios 2010 Consolidado Rev 6 2" xfId="1150"/>
    <cellStyle name="_Sheet4_Sheet1_Sheet1" xfId="503"/>
    <cellStyle name="_Sheet4_Sheet4" xfId="504"/>
    <cellStyle name="_Sheet5" xfId="505"/>
    <cellStyle name="_Sheet5 2" xfId="506"/>
    <cellStyle name="_Sheet5 2 2" xfId="11956"/>
    <cellStyle name="_Sheet5_1" xfId="507"/>
    <cellStyle name="_Sheet5_1 2" xfId="508"/>
    <cellStyle name="_Sheet5_1_ACCT" xfId="509"/>
    <cellStyle name="_Sheet5_1_Presupuesto Unitarios 2010 Consolidado Rev 6" xfId="510"/>
    <cellStyle name="_Sheet5_1_Presupuesto Unitarios 2010 Consolidado Rev 6 2" xfId="1151"/>
    <cellStyle name="_Sheet5_1_Report" xfId="511"/>
    <cellStyle name="_Sheet5_1_Sheet1" xfId="512"/>
    <cellStyle name="_Sheet5_1_Sheet1 2" xfId="513"/>
    <cellStyle name="_Sheet5_1_Sheet1_Presupuesto Unitarios 2010 Consolidado Rev 6" xfId="514"/>
    <cellStyle name="_Sheet5_1_Sheet1_Presupuesto Unitarios 2010 Consolidado Rev 6 2" xfId="1152"/>
    <cellStyle name="_Sheet5_1_Sheet1_Sheet1" xfId="515"/>
    <cellStyle name="_Sheet5_1_Sheet4" xfId="516"/>
    <cellStyle name="_Sheet5_ACCT" xfId="517"/>
    <cellStyle name="_Sheet5_ACCT 2" xfId="11957"/>
    <cellStyle name="_Sheet5_Hoja1" xfId="518"/>
    <cellStyle name="_Sheet5_Hoja1 2" xfId="11958"/>
    <cellStyle name="_Sheet5_Report" xfId="519"/>
    <cellStyle name="_Sheet5_Report 2" xfId="11959"/>
    <cellStyle name="_Sheet5_Sheet1" xfId="520"/>
    <cellStyle name="_Sheet5_Sheet1 2" xfId="11960"/>
    <cellStyle name="_Sheet5_Sheet4" xfId="521"/>
    <cellStyle name="_Sheet5_Sheet4 2" xfId="11961"/>
    <cellStyle name="_SRC" xfId="522"/>
    <cellStyle name="_SRC 2" xfId="523"/>
    <cellStyle name="_SRC 2 2" xfId="11962"/>
    <cellStyle name="_SRC_ACCT" xfId="524"/>
    <cellStyle name="_SRC_ACCT 2" xfId="11963"/>
    <cellStyle name="_SRC_Report" xfId="525"/>
    <cellStyle name="_SRC_Report 2" xfId="11964"/>
    <cellStyle name="_SRC_Sheet1" xfId="526"/>
    <cellStyle name="_SRC_Sheet1 2" xfId="527"/>
    <cellStyle name="_SRC_Sheet1 2 2" xfId="11965"/>
    <cellStyle name="_SRC_Sheet1_Sheet1" xfId="528"/>
    <cellStyle name="_SRC_Sheet1_Sheet1 2" xfId="11966"/>
    <cellStyle name="_SRC_Sheet4" xfId="529"/>
    <cellStyle name="_SRC_Sheet4 2" xfId="11967"/>
    <cellStyle name="_Temp" xfId="530"/>
    <cellStyle name="_Temp 2" xfId="531"/>
    <cellStyle name="_Temp_ACCT" xfId="532"/>
    <cellStyle name="_Temp_Presupuesto Unitarios 2010 Consolidado Rev 6" xfId="533"/>
    <cellStyle name="_Temp_Presupuesto Unitarios 2010 Consolidado Rev 6 2" xfId="1153"/>
    <cellStyle name="_Temp_Report" xfId="534"/>
    <cellStyle name="_Temp_Sheet1" xfId="535"/>
    <cellStyle name="_Temp_Sheet1 2" xfId="536"/>
    <cellStyle name="_Temp_Sheet1_Presupuesto Unitarios 2010 Consolidado Rev 6" xfId="537"/>
    <cellStyle name="_Temp_Sheet1_Presupuesto Unitarios 2010 Consolidado Rev 6 2" xfId="1154"/>
    <cellStyle name="_Temp_Sheet1_Sheet1" xfId="538"/>
    <cellStyle name="_Temp_Sheet4" xfId="539"/>
    <cellStyle name="_todos P&amp;L (3)" xfId="540"/>
    <cellStyle name="_todos P&amp;L (3) 2" xfId="541"/>
    <cellStyle name="_todos P&amp;L (3)_ACCT" xfId="542"/>
    <cellStyle name="_todos P&amp;L (3)_Presupuesto Unitarios 2010 Consolidado Rev 6" xfId="543"/>
    <cellStyle name="_todos P&amp;L (3)_Presupuesto Unitarios 2010 Consolidado Rev 6 2" xfId="1155"/>
    <cellStyle name="_todos P&amp;L (3)_Report" xfId="544"/>
    <cellStyle name="_todos P&amp;L (3)_Sheet1" xfId="545"/>
    <cellStyle name="_todos P&amp;L (3)_Sheet1 2" xfId="546"/>
    <cellStyle name="_todos P&amp;L (3)_Sheet1_Presupuesto Unitarios 2010 Consolidado Rev 6" xfId="547"/>
    <cellStyle name="_todos P&amp;L (3)_Sheet1_Presupuesto Unitarios 2010 Consolidado Rev 6 2" xfId="1156"/>
    <cellStyle name="_todos P&amp;L (3)_Sheet1_Sheet1" xfId="548"/>
    <cellStyle name="_todos P&amp;L (3)_Sheet4" xfId="549"/>
    <cellStyle name="_Validacion" xfId="550"/>
    <cellStyle name="_Validacion 2" xfId="551"/>
    <cellStyle name="_Validacion 2 2" xfId="11968"/>
    <cellStyle name="_Validacion_ACCT" xfId="552"/>
    <cellStyle name="_Validacion_ACCT 2" xfId="11969"/>
    <cellStyle name="_Validacion_Report" xfId="553"/>
    <cellStyle name="_Validacion_Report 2" xfId="11970"/>
    <cellStyle name="_Validacion_Sheet1" xfId="554"/>
    <cellStyle name="_Validacion_Sheet1 2" xfId="555"/>
    <cellStyle name="_Validacion_Sheet1 2 2" xfId="11971"/>
    <cellStyle name="_Validacion_Sheet1_Sheet1" xfId="556"/>
    <cellStyle name="_Validacion_Sheet1_Sheet1 2" xfId="11972"/>
    <cellStyle name="_Validacion_Sheet4" xfId="557"/>
    <cellStyle name="_Validacion_Sheet4 2" xfId="11973"/>
    <cellStyle name="=C:\WINDOWS\SYSTEM32\COMMAND.COM" xfId="558"/>
    <cellStyle name="=C:\WINDOWS\SYSTEM32\COMMAND.COM 2" xfId="559"/>
    <cellStyle name="=C:\WINDOWS\SYSTEM32\COMMAND.COM_Presupuesto Unitarios 2010 Consolidado Rev 6" xfId="560"/>
    <cellStyle name="=C:\WINNT\SYSTEM32\COMMAND.COM" xfId="563"/>
    <cellStyle name="=C:\WINNT\SYSTEM32\COMMAND.COM 2" xfId="561"/>
    <cellStyle name="=C:\WINNT\SYSTEM32\COMMAND.COM_Fuel Mix" xfId="562"/>
    <cellStyle name="•W€_laroux" xfId="565"/>
    <cellStyle name="•W_laroux" xfId="564"/>
    <cellStyle name="20 % – Zvýraznění1" xfId="566"/>
    <cellStyle name="20 % – Zvýraznění2" xfId="567"/>
    <cellStyle name="20 % – Zvýraznění3" xfId="568"/>
    <cellStyle name="20 % – Zvýraznění4" xfId="569"/>
    <cellStyle name="20 % – Zvýraznění5" xfId="570"/>
    <cellStyle name="20 % – Zvýraznění6" xfId="571"/>
    <cellStyle name="20% - Accent1 2" xfId="6"/>
    <cellStyle name="20% - Accent1 3" xfId="1205"/>
    <cellStyle name="20% - Accent1 4" xfId="1206"/>
    <cellStyle name="20% - Accent1 5" xfId="1207"/>
    <cellStyle name="20% - Accent2 2" xfId="7"/>
    <cellStyle name="20% - Accent2 3" xfId="1208"/>
    <cellStyle name="20% - Accent2 4" xfId="1209"/>
    <cellStyle name="20% - Accent2 5" xfId="1210"/>
    <cellStyle name="20% - Accent3 2" xfId="8"/>
    <cellStyle name="20% - Accent3 3" xfId="1211"/>
    <cellStyle name="20% - Accent3 4" xfId="1212"/>
    <cellStyle name="20% - Accent3 5" xfId="1213"/>
    <cellStyle name="20% - Accent4 2" xfId="9"/>
    <cellStyle name="20% - Accent4 3" xfId="1214"/>
    <cellStyle name="20% - Accent4 4" xfId="1215"/>
    <cellStyle name="20% - Accent4 5" xfId="1216"/>
    <cellStyle name="20% - Accent5 2" xfId="10"/>
    <cellStyle name="20% - Accent5 3" xfId="1217"/>
    <cellStyle name="20% - Accent5 4" xfId="1218"/>
    <cellStyle name="20% - Accent5 5" xfId="1219"/>
    <cellStyle name="20% - Accent6 2" xfId="11"/>
    <cellStyle name="20% - Accent6 3" xfId="1220"/>
    <cellStyle name="20% - Accent6 4" xfId="1221"/>
    <cellStyle name="20% - Accent6 5" xfId="1222"/>
    <cellStyle name="20% - akcent 1" xfId="573"/>
    <cellStyle name="20% - akcent 2" xfId="574"/>
    <cellStyle name="20% - akcent 3" xfId="575"/>
    <cellStyle name="20% - akcent 4" xfId="576"/>
    <cellStyle name="20% - akcent 5" xfId="577"/>
    <cellStyle name="20% - akcent 6" xfId="578"/>
    <cellStyle name="20% - Énfasis1" xfId="579"/>
    <cellStyle name="20% - Énfasis2" xfId="580"/>
    <cellStyle name="20% - Énfasis3" xfId="581"/>
    <cellStyle name="20% - Énfasis4" xfId="582"/>
    <cellStyle name="20% - Énfasis5" xfId="583"/>
    <cellStyle name="20% - Énfasis6" xfId="584"/>
    <cellStyle name="2x indented GHG Textfiels" xfId="585"/>
    <cellStyle name="40 % – Zvýraznění1" xfId="586"/>
    <cellStyle name="40 % – Zvýraznění2" xfId="587"/>
    <cellStyle name="40 % – Zvýraznění3" xfId="588"/>
    <cellStyle name="40 % – Zvýraznění4" xfId="589"/>
    <cellStyle name="40 % – Zvýraznění5" xfId="590"/>
    <cellStyle name="40 % – Zvýraznění6" xfId="591"/>
    <cellStyle name="40% - Accent1 2" xfId="12"/>
    <cellStyle name="40% - Accent1 3" xfId="1223"/>
    <cellStyle name="40% - Accent1 4" xfId="1224"/>
    <cellStyle name="40% - Accent1 5" xfId="1225"/>
    <cellStyle name="40% - Accent2 2" xfId="13"/>
    <cellStyle name="40% - Accent2 3" xfId="1226"/>
    <cellStyle name="40% - Accent2 4" xfId="1227"/>
    <cellStyle name="40% - Accent2 5" xfId="1228"/>
    <cellStyle name="40% - Accent3 2" xfId="14"/>
    <cellStyle name="40% - Accent3 3" xfId="1229"/>
    <cellStyle name="40% - Accent3 4" xfId="1230"/>
    <cellStyle name="40% - Accent3 5" xfId="1231"/>
    <cellStyle name="40% - Accent4 2" xfId="15"/>
    <cellStyle name="40% - Accent4 3" xfId="1232"/>
    <cellStyle name="40% - Accent4 4" xfId="1233"/>
    <cellStyle name="40% - Accent4 5" xfId="1234"/>
    <cellStyle name="40% - Accent5 2" xfId="16"/>
    <cellStyle name="40% - Accent5 3" xfId="1235"/>
    <cellStyle name="40% - Accent5 4" xfId="1236"/>
    <cellStyle name="40% - Accent5 5" xfId="1237"/>
    <cellStyle name="40% - Accent6 2" xfId="17"/>
    <cellStyle name="40% - Accent6 3" xfId="1238"/>
    <cellStyle name="40% - Accent6 4" xfId="1239"/>
    <cellStyle name="40% - Accent6 5" xfId="1240"/>
    <cellStyle name="40% - akcent 1" xfId="593"/>
    <cellStyle name="40% - akcent 2" xfId="594"/>
    <cellStyle name="40% - akcent 3" xfId="595"/>
    <cellStyle name="40% - akcent 4" xfId="596"/>
    <cellStyle name="40% - akcent 5" xfId="597"/>
    <cellStyle name="40% - akcent 6" xfId="598"/>
    <cellStyle name="40% - Énfasis1" xfId="599"/>
    <cellStyle name="40% - Énfasis2" xfId="600"/>
    <cellStyle name="40% - Énfasis3" xfId="601"/>
    <cellStyle name="40% - Énfasis4" xfId="602"/>
    <cellStyle name="40% - Énfasis5" xfId="603"/>
    <cellStyle name="40% - Énfasis6" xfId="604"/>
    <cellStyle name="5x indented GHG Textfiels" xfId="605"/>
    <cellStyle name="60 % – Zvýraznění1" xfId="606"/>
    <cellStyle name="60 % – Zvýraznění2" xfId="607"/>
    <cellStyle name="60 % – Zvýraznění3" xfId="608"/>
    <cellStyle name="60 % – Zvýraznění4" xfId="609"/>
    <cellStyle name="60 % – Zvýraznění5" xfId="610"/>
    <cellStyle name="60 % – Zvýraznění6" xfId="611"/>
    <cellStyle name="60% - Accent1 2" xfId="18"/>
    <cellStyle name="60% - Accent2 2" xfId="19"/>
    <cellStyle name="60% - Accent3 2" xfId="20"/>
    <cellStyle name="60% - Accent4 2" xfId="21"/>
    <cellStyle name="60% - Accent5 2" xfId="22"/>
    <cellStyle name="60% - Accent6 2" xfId="23"/>
    <cellStyle name="60% - akcent 1" xfId="613"/>
    <cellStyle name="60% - akcent 2" xfId="614"/>
    <cellStyle name="60% - akcent 3" xfId="615"/>
    <cellStyle name="60% - akcent 4" xfId="616"/>
    <cellStyle name="60% - akcent 5" xfId="617"/>
    <cellStyle name="60% - akcent 6" xfId="618"/>
    <cellStyle name="60% - Énfasis1" xfId="619"/>
    <cellStyle name="60% - Énfasis2" xfId="620"/>
    <cellStyle name="60% - Énfasis3" xfId="621"/>
    <cellStyle name="60% - Énfasis4" xfId="622"/>
    <cellStyle name="60% - Énfasis5" xfId="623"/>
    <cellStyle name="60% - Énfasis6" xfId="624"/>
    <cellStyle name="AC" xfId="625"/>
    <cellStyle name="AC 2" xfId="626"/>
    <cellStyle name="AC 2 2" xfId="11974"/>
    <cellStyle name="Accent1 2" xfId="24"/>
    <cellStyle name="Accent2 2" xfId="25"/>
    <cellStyle name="Accent3 2" xfId="26"/>
    <cellStyle name="Accent4 2" xfId="27"/>
    <cellStyle name="Accent5 2" xfId="28"/>
    <cellStyle name="Accent6 2" xfId="29"/>
    <cellStyle name="Accounting" xfId="628"/>
    <cellStyle name="Accounting 2" xfId="629"/>
    <cellStyle name="Accounting_Presupuesto Unitarios 2010 Consolidado Rev 6" xfId="630"/>
    <cellStyle name="Acct" xfId="631"/>
    <cellStyle name="Actual Date" xfId="632"/>
    <cellStyle name="Actual Date 2" xfId="633"/>
    <cellStyle name="Actual Date 3" xfId="1157"/>
    <cellStyle name="Actual Date_Fuel Mix" xfId="634"/>
    <cellStyle name="Akcent 1" xfId="635"/>
    <cellStyle name="Akcent 2" xfId="636"/>
    <cellStyle name="Akcent 3" xfId="637"/>
    <cellStyle name="Akcent 4" xfId="638"/>
    <cellStyle name="Akcent 5" xfId="639"/>
    <cellStyle name="Akcent 6" xfId="640"/>
    <cellStyle name="ANCLAS,REZONES Y SUS PARTES,DE FUNDICION,DE HIERRO O DE ACERO" xfId="641"/>
    <cellStyle name="ANCLAS,REZONES Y SUS PARTES,DE FUNDICION,DE HIERRO O DE ACERO 2" xfId="1158"/>
    <cellStyle name="Bad 2" xfId="30"/>
    <cellStyle name="Bavaro" xfId="642"/>
    <cellStyle name="Bavaro 2" xfId="643"/>
    <cellStyle name="Bavaro 2 2" xfId="11975"/>
    <cellStyle name="Bold GHG Numbers (0.00)" xfId="644"/>
    <cellStyle name="Budget" xfId="645"/>
    <cellStyle name="Budget 2" xfId="646"/>
    <cellStyle name="Budget_Presupuesto Unitarios 2010 Consolidado Rev 6" xfId="647"/>
    <cellStyle name="Buena" xfId="648"/>
    <cellStyle name="Calc Currency (0)" xfId="649"/>
    <cellStyle name="Calc Currency (0) 2" xfId="650"/>
    <cellStyle name="Calc Currency (0)_Presupuesto Unitarios 2010 Consolidado Rev 6" xfId="651"/>
    <cellStyle name="Calc Currency (2)" xfId="652"/>
    <cellStyle name="Calc Percent (0)" xfId="653"/>
    <cellStyle name="Calc Percent (1)" xfId="654"/>
    <cellStyle name="Calc Percent (1) 2" xfId="655"/>
    <cellStyle name="Calc Percent (1)_Presupuesto Unitarios 2010 Consolidado Rev 6" xfId="656"/>
    <cellStyle name="Calc Percent (2)" xfId="657"/>
    <cellStyle name="Calc Percent (2) 2" xfId="658"/>
    <cellStyle name="Calc Percent (2)_Presupuesto Unitarios 2010 Consolidado Rev 6" xfId="659"/>
    <cellStyle name="Calc Units (0)" xfId="660"/>
    <cellStyle name="Calc Units (1)" xfId="661"/>
    <cellStyle name="Calc Units (2)" xfId="662"/>
    <cellStyle name="Calculation 2" xfId="31"/>
    <cellStyle name="Calculation 2 2" xfId="1241"/>
    <cellStyle name="Calculation 2 2 10" xfId="1242"/>
    <cellStyle name="Calculation 2 2 10 2" xfId="1243"/>
    <cellStyle name="Calculation 2 2 10 2 2" xfId="1244"/>
    <cellStyle name="Calculation 2 2 10 3" xfId="1245"/>
    <cellStyle name="Calculation 2 2 10 3 2" xfId="1246"/>
    <cellStyle name="Calculation 2 2 10 4" xfId="1247"/>
    <cellStyle name="Calculation 2 2 10 4 2" xfId="1248"/>
    <cellStyle name="Calculation 2 2 10 5" xfId="1249"/>
    <cellStyle name="Calculation 2 2 10 5 2" xfId="1250"/>
    <cellStyle name="Calculation 2 2 10 6" xfId="1251"/>
    <cellStyle name="Calculation 2 2 10 6 2" xfId="1252"/>
    <cellStyle name="Calculation 2 2 10 7" xfId="1253"/>
    <cellStyle name="Calculation 2 2 10 7 2" xfId="1254"/>
    <cellStyle name="Calculation 2 2 10 8" xfId="1255"/>
    <cellStyle name="Calculation 2 2 11" xfId="1256"/>
    <cellStyle name="Calculation 2 2 11 2" xfId="1257"/>
    <cellStyle name="Calculation 2 2 12" xfId="1258"/>
    <cellStyle name="Calculation 2 2 12 2" xfId="1259"/>
    <cellStyle name="Calculation 2 2 13" xfId="1260"/>
    <cellStyle name="Calculation 2 2 13 2" xfId="1261"/>
    <cellStyle name="Calculation 2 2 14" xfId="1262"/>
    <cellStyle name="Calculation 2 2 14 2" xfId="1263"/>
    <cellStyle name="Calculation 2 2 15" xfId="1264"/>
    <cellStyle name="Calculation 2 2 15 2" xfId="1265"/>
    <cellStyle name="Calculation 2 2 16" xfId="1266"/>
    <cellStyle name="Calculation 2 2 16 2" xfId="1267"/>
    <cellStyle name="Calculation 2 2 17" xfId="1268"/>
    <cellStyle name="Calculation 2 2 17 2" xfId="1269"/>
    <cellStyle name="Calculation 2 2 18" xfId="1270"/>
    <cellStyle name="Calculation 2 2 2" xfId="1271"/>
    <cellStyle name="Calculation 2 2 2 10" xfId="1272"/>
    <cellStyle name="Calculation 2 2 2 10 2" xfId="1273"/>
    <cellStyle name="Calculation 2 2 2 11" xfId="1274"/>
    <cellStyle name="Calculation 2 2 2 11 2" xfId="1275"/>
    <cellStyle name="Calculation 2 2 2 12" xfId="1276"/>
    <cellStyle name="Calculation 2 2 2 12 2" xfId="1277"/>
    <cellStyle name="Calculation 2 2 2 13" xfId="1278"/>
    <cellStyle name="Calculation 2 2 2 13 2" xfId="1279"/>
    <cellStyle name="Calculation 2 2 2 14" xfId="1280"/>
    <cellStyle name="Calculation 2 2 2 14 2" xfId="1281"/>
    <cellStyle name="Calculation 2 2 2 15" xfId="1282"/>
    <cellStyle name="Calculation 2 2 2 15 2" xfId="1283"/>
    <cellStyle name="Calculation 2 2 2 16" xfId="1284"/>
    <cellStyle name="Calculation 2 2 2 16 2" xfId="1285"/>
    <cellStyle name="Calculation 2 2 2 17" xfId="1286"/>
    <cellStyle name="Calculation 2 2 2 2" xfId="1287"/>
    <cellStyle name="Calculation 2 2 2 2 10" xfId="1288"/>
    <cellStyle name="Calculation 2 2 2 2 10 2" xfId="1289"/>
    <cellStyle name="Calculation 2 2 2 2 11" xfId="1290"/>
    <cellStyle name="Calculation 2 2 2 2 11 2" xfId="1291"/>
    <cellStyle name="Calculation 2 2 2 2 12" xfId="1292"/>
    <cellStyle name="Calculation 2 2 2 2 2" xfId="1293"/>
    <cellStyle name="Calculation 2 2 2 2 2 10" xfId="1294"/>
    <cellStyle name="Calculation 2 2 2 2 2 2" xfId="1295"/>
    <cellStyle name="Calculation 2 2 2 2 2 2 2" xfId="1296"/>
    <cellStyle name="Calculation 2 2 2 2 2 2 2 2" xfId="1297"/>
    <cellStyle name="Calculation 2 2 2 2 2 2 3" xfId="1298"/>
    <cellStyle name="Calculation 2 2 2 2 2 2 3 2" xfId="1299"/>
    <cellStyle name="Calculation 2 2 2 2 2 2 4" xfId="1300"/>
    <cellStyle name="Calculation 2 2 2 2 2 2 4 2" xfId="1301"/>
    <cellStyle name="Calculation 2 2 2 2 2 2 5" xfId="1302"/>
    <cellStyle name="Calculation 2 2 2 2 2 2 5 2" xfId="1303"/>
    <cellStyle name="Calculation 2 2 2 2 2 2 6" xfId="1304"/>
    <cellStyle name="Calculation 2 2 2 2 2 2 6 2" xfId="1305"/>
    <cellStyle name="Calculation 2 2 2 2 2 2 7" xfId="1306"/>
    <cellStyle name="Calculation 2 2 2 2 2 2 7 2" xfId="1307"/>
    <cellStyle name="Calculation 2 2 2 2 2 2 8" xfId="1308"/>
    <cellStyle name="Calculation 2 2 2 2 2 3" xfId="1309"/>
    <cellStyle name="Calculation 2 2 2 2 2 3 2" xfId="1310"/>
    <cellStyle name="Calculation 2 2 2 2 2 4" xfId="1311"/>
    <cellStyle name="Calculation 2 2 2 2 2 4 2" xfId="1312"/>
    <cellStyle name="Calculation 2 2 2 2 2 5" xfId="1313"/>
    <cellStyle name="Calculation 2 2 2 2 2 5 2" xfId="1314"/>
    <cellStyle name="Calculation 2 2 2 2 2 6" xfId="1315"/>
    <cellStyle name="Calculation 2 2 2 2 2 6 2" xfId="1316"/>
    <cellStyle name="Calculation 2 2 2 2 2 7" xfId="1317"/>
    <cellStyle name="Calculation 2 2 2 2 2 7 2" xfId="1318"/>
    <cellStyle name="Calculation 2 2 2 2 2 8" xfId="1319"/>
    <cellStyle name="Calculation 2 2 2 2 2 8 2" xfId="1320"/>
    <cellStyle name="Calculation 2 2 2 2 2 9" xfId="1321"/>
    <cellStyle name="Calculation 2 2 2 2 2 9 2" xfId="1322"/>
    <cellStyle name="Calculation 2 2 2 2 3" xfId="1323"/>
    <cellStyle name="Calculation 2 2 2 2 3 10" xfId="1324"/>
    <cellStyle name="Calculation 2 2 2 2 3 2" xfId="1325"/>
    <cellStyle name="Calculation 2 2 2 2 3 2 2" xfId="1326"/>
    <cellStyle name="Calculation 2 2 2 2 3 2 2 2" xfId="1327"/>
    <cellStyle name="Calculation 2 2 2 2 3 2 3" xfId="1328"/>
    <cellStyle name="Calculation 2 2 2 2 3 2 3 2" xfId="1329"/>
    <cellStyle name="Calculation 2 2 2 2 3 2 4" xfId="1330"/>
    <cellStyle name="Calculation 2 2 2 2 3 2 4 2" xfId="1331"/>
    <cellStyle name="Calculation 2 2 2 2 3 2 5" xfId="1332"/>
    <cellStyle name="Calculation 2 2 2 2 3 2 5 2" xfId="1333"/>
    <cellStyle name="Calculation 2 2 2 2 3 2 6" xfId="1334"/>
    <cellStyle name="Calculation 2 2 2 2 3 2 6 2" xfId="1335"/>
    <cellStyle name="Calculation 2 2 2 2 3 2 7" xfId="1336"/>
    <cellStyle name="Calculation 2 2 2 2 3 2 7 2" xfId="1337"/>
    <cellStyle name="Calculation 2 2 2 2 3 2 8" xfId="1338"/>
    <cellStyle name="Calculation 2 2 2 2 3 3" xfId="1339"/>
    <cellStyle name="Calculation 2 2 2 2 3 3 2" xfId="1340"/>
    <cellStyle name="Calculation 2 2 2 2 3 4" xfId="1341"/>
    <cellStyle name="Calculation 2 2 2 2 3 4 2" xfId="1342"/>
    <cellStyle name="Calculation 2 2 2 2 3 5" xfId="1343"/>
    <cellStyle name="Calculation 2 2 2 2 3 5 2" xfId="1344"/>
    <cellStyle name="Calculation 2 2 2 2 3 6" xfId="1345"/>
    <cellStyle name="Calculation 2 2 2 2 3 6 2" xfId="1346"/>
    <cellStyle name="Calculation 2 2 2 2 3 7" xfId="1347"/>
    <cellStyle name="Calculation 2 2 2 2 3 7 2" xfId="1348"/>
    <cellStyle name="Calculation 2 2 2 2 3 8" xfId="1349"/>
    <cellStyle name="Calculation 2 2 2 2 3 8 2" xfId="1350"/>
    <cellStyle name="Calculation 2 2 2 2 3 9" xfId="1351"/>
    <cellStyle name="Calculation 2 2 2 2 3 9 2" xfId="1352"/>
    <cellStyle name="Calculation 2 2 2 2 4" xfId="1353"/>
    <cellStyle name="Calculation 2 2 2 2 4 2" xfId="1354"/>
    <cellStyle name="Calculation 2 2 2 2 4 2 2" xfId="1355"/>
    <cellStyle name="Calculation 2 2 2 2 4 3" xfId="1356"/>
    <cellStyle name="Calculation 2 2 2 2 4 3 2" xfId="1357"/>
    <cellStyle name="Calculation 2 2 2 2 4 4" xfId="1358"/>
    <cellStyle name="Calculation 2 2 2 2 4 4 2" xfId="1359"/>
    <cellStyle name="Calculation 2 2 2 2 4 5" xfId="1360"/>
    <cellStyle name="Calculation 2 2 2 2 4 5 2" xfId="1361"/>
    <cellStyle name="Calculation 2 2 2 2 4 6" xfId="1362"/>
    <cellStyle name="Calculation 2 2 2 2 4 6 2" xfId="1363"/>
    <cellStyle name="Calculation 2 2 2 2 4 7" xfId="1364"/>
    <cellStyle name="Calculation 2 2 2 2 4 7 2" xfId="1365"/>
    <cellStyle name="Calculation 2 2 2 2 4 8" xfId="1366"/>
    <cellStyle name="Calculation 2 2 2 2 5" xfId="1367"/>
    <cellStyle name="Calculation 2 2 2 2 5 2" xfId="1368"/>
    <cellStyle name="Calculation 2 2 2 2 6" xfId="1369"/>
    <cellStyle name="Calculation 2 2 2 2 6 2" xfId="1370"/>
    <cellStyle name="Calculation 2 2 2 2 7" xfId="1371"/>
    <cellStyle name="Calculation 2 2 2 2 7 2" xfId="1372"/>
    <cellStyle name="Calculation 2 2 2 2 8" xfId="1373"/>
    <cellStyle name="Calculation 2 2 2 2 8 2" xfId="1374"/>
    <cellStyle name="Calculation 2 2 2 2 9" xfId="1375"/>
    <cellStyle name="Calculation 2 2 2 2 9 2" xfId="1376"/>
    <cellStyle name="Calculation 2 2 2 3" xfId="1377"/>
    <cellStyle name="Calculation 2 2 2 3 10" xfId="1378"/>
    <cellStyle name="Calculation 2 2 2 3 10 2" xfId="1379"/>
    <cellStyle name="Calculation 2 2 2 3 11" xfId="1380"/>
    <cellStyle name="Calculation 2 2 2 3 11 2" xfId="1381"/>
    <cellStyle name="Calculation 2 2 2 3 12" xfId="1382"/>
    <cellStyle name="Calculation 2 2 2 3 2" xfId="1383"/>
    <cellStyle name="Calculation 2 2 2 3 2 10" xfId="1384"/>
    <cellStyle name="Calculation 2 2 2 3 2 2" xfId="1385"/>
    <cellStyle name="Calculation 2 2 2 3 2 2 2" xfId="1386"/>
    <cellStyle name="Calculation 2 2 2 3 2 2 2 2" xfId="1387"/>
    <cellStyle name="Calculation 2 2 2 3 2 2 3" xfId="1388"/>
    <cellStyle name="Calculation 2 2 2 3 2 2 3 2" xfId="1389"/>
    <cellStyle name="Calculation 2 2 2 3 2 2 4" xfId="1390"/>
    <cellStyle name="Calculation 2 2 2 3 2 2 4 2" xfId="1391"/>
    <cellStyle name="Calculation 2 2 2 3 2 2 5" xfId="1392"/>
    <cellStyle name="Calculation 2 2 2 3 2 2 5 2" xfId="1393"/>
    <cellStyle name="Calculation 2 2 2 3 2 2 6" xfId="1394"/>
    <cellStyle name="Calculation 2 2 2 3 2 2 6 2" xfId="1395"/>
    <cellStyle name="Calculation 2 2 2 3 2 2 7" xfId="1396"/>
    <cellStyle name="Calculation 2 2 2 3 2 2 7 2" xfId="1397"/>
    <cellStyle name="Calculation 2 2 2 3 2 2 8" xfId="1398"/>
    <cellStyle name="Calculation 2 2 2 3 2 3" xfId="1399"/>
    <cellStyle name="Calculation 2 2 2 3 2 3 2" xfId="1400"/>
    <cellStyle name="Calculation 2 2 2 3 2 4" xfId="1401"/>
    <cellStyle name="Calculation 2 2 2 3 2 4 2" xfId="1402"/>
    <cellStyle name="Calculation 2 2 2 3 2 5" xfId="1403"/>
    <cellStyle name="Calculation 2 2 2 3 2 5 2" xfId="1404"/>
    <cellStyle name="Calculation 2 2 2 3 2 6" xfId="1405"/>
    <cellStyle name="Calculation 2 2 2 3 2 6 2" xfId="1406"/>
    <cellStyle name="Calculation 2 2 2 3 2 7" xfId="1407"/>
    <cellStyle name="Calculation 2 2 2 3 2 7 2" xfId="1408"/>
    <cellStyle name="Calculation 2 2 2 3 2 8" xfId="1409"/>
    <cellStyle name="Calculation 2 2 2 3 2 8 2" xfId="1410"/>
    <cellStyle name="Calculation 2 2 2 3 2 9" xfId="1411"/>
    <cellStyle name="Calculation 2 2 2 3 2 9 2" xfId="1412"/>
    <cellStyle name="Calculation 2 2 2 3 3" xfId="1413"/>
    <cellStyle name="Calculation 2 2 2 3 3 10" xfId="1414"/>
    <cellStyle name="Calculation 2 2 2 3 3 2" xfId="1415"/>
    <cellStyle name="Calculation 2 2 2 3 3 2 2" xfId="1416"/>
    <cellStyle name="Calculation 2 2 2 3 3 2 2 2" xfId="1417"/>
    <cellStyle name="Calculation 2 2 2 3 3 2 3" xfId="1418"/>
    <cellStyle name="Calculation 2 2 2 3 3 2 3 2" xfId="1419"/>
    <cellStyle name="Calculation 2 2 2 3 3 2 4" xfId="1420"/>
    <cellStyle name="Calculation 2 2 2 3 3 2 4 2" xfId="1421"/>
    <cellStyle name="Calculation 2 2 2 3 3 2 5" xfId="1422"/>
    <cellStyle name="Calculation 2 2 2 3 3 2 5 2" xfId="1423"/>
    <cellStyle name="Calculation 2 2 2 3 3 2 6" xfId="1424"/>
    <cellStyle name="Calculation 2 2 2 3 3 2 6 2" xfId="1425"/>
    <cellStyle name="Calculation 2 2 2 3 3 2 7" xfId="1426"/>
    <cellStyle name="Calculation 2 2 2 3 3 2 7 2" xfId="1427"/>
    <cellStyle name="Calculation 2 2 2 3 3 2 8" xfId="1428"/>
    <cellStyle name="Calculation 2 2 2 3 3 3" xfId="1429"/>
    <cellStyle name="Calculation 2 2 2 3 3 3 2" xfId="1430"/>
    <cellStyle name="Calculation 2 2 2 3 3 4" xfId="1431"/>
    <cellStyle name="Calculation 2 2 2 3 3 4 2" xfId="1432"/>
    <cellStyle name="Calculation 2 2 2 3 3 5" xfId="1433"/>
    <cellStyle name="Calculation 2 2 2 3 3 5 2" xfId="1434"/>
    <cellStyle name="Calculation 2 2 2 3 3 6" xfId="1435"/>
    <cellStyle name="Calculation 2 2 2 3 3 6 2" xfId="1436"/>
    <cellStyle name="Calculation 2 2 2 3 3 7" xfId="1437"/>
    <cellStyle name="Calculation 2 2 2 3 3 7 2" xfId="1438"/>
    <cellStyle name="Calculation 2 2 2 3 3 8" xfId="1439"/>
    <cellStyle name="Calculation 2 2 2 3 3 8 2" xfId="1440"/>
    <cellStyle name="Calculation 2 2 2 3 3 9" xfId="1441"/>
    <cellStyle name="Calculation 2 2 2 3 3 9 2" xfId="1442"/>
    <cellStyle name="Calculation 2 2 2 3 4" xfId="1443"/>
    <cellStyle name="Calculation 2 2 2 3 4 2" xfId="1444"/>
    <cellStyle name="Calculation 2 2 2 3 4 2 2" xfId="1445"/>
    <cellStyle name="Calculation 2 2 2 3 4 3" xfId="1446"/>
    <cellStyle name="Calculation 2 2 2 3 4 3 2" xfId="1447"/>
    <cellStyle name="Calculation 2 2 2 3 4 4" xfId="1448"/>
    <cellStyle name="Calculation 2 2 2 3 4 4 2" xfId="1449"/>
    <cellStyle name="Calculation 2 2 2 3 4 5" xfId="1450"/>
    <cellStyle name="Calculation 2 2 2 3 4 5 2" xfId="1451"/>
    <cellStyle name="Calculation 2 2 2 3 4 6" xfId="1452"/>
    <cellStyle name="Calculation 2 2 2 3 4 6 2" xfId="1453"/>
    <cellStyle name="Calculation 2 2 2 3 4 7" xfId="1454"/>
    <cellStyle name="Calculation 2 2 2 3 4 7 2" xfId="1455"/>
    <cellStyle name="Calculation 2 2 2 3 4 8" xfId="1456"/>
    <cellStyle name="Calculation 2 2 2 3 5" xfId="1457"/>
    <cellStyle name="Calculation 2 2 2 3 5 2" xfId="1458"/>
    <cellStyle name="Calculation 2 2 2 3 6" xfId="1459"/>
    <cellStyle name="Calculation 2 2 2 3 6 2" xfId="1460"/>
    <cellStyle name="Calculation 2 2 2 3 7" xfId="1461"/>
    <cellStyle name="Calculation 2 2 2 3 7 2" xfId="1462"/>
    <cellStyle name="Calculation 2 2 2 3 8" xfId="1463"/>
    <cellStyle name="Calculation 2 2 2 3 8 2" xfId="1464"/>
    <cellStyle name="Calculation 2 2 2 3 9" xfId="1465"/>
    <cellStyle name="Calculation 2 2 2 3 9 2" xfId="1466"/>
    <cellStyle name="Calculation 2 2 2 4" xfId="1467"/>
    <cellStyle name="Calculation 2 2 2 4 10" xfId="1468"/>
    <cellStyle name="Calculation 2 2 2 4 2" xfId="1469"/>
    <cellStyle name="Calculation 2 2 2 4 2 2" xfId="1470"/>
    <cellStyle name="Calculation 2 2 2 4 2 2 2" xfId="1471"/>
    <cellStyle name="Calculation 2 2 2 4 2 3" xfId="1472"/>
    <cellStyle name="Calculation 2 2 2 4 2 3 2" xfId="1473"/>
    <cellStyle name="Calculation 2 2 2 4 2 4" xfId="1474"/>
    <cellStyle name="Calculation 2 2 2 4 2 4 2" xfId="1475"/>
    <cellStyle name="Calculation 2 2 2 4 2 5" xfId="1476"/>
    <cellStyle name="Calculation 2 2 2 4 2 5 2" xfId="1477"/>
    <cellStyle name="Calculation 2 2 2 4 2 6" xfId="1478"/>
    <cellStyle name="Calculation 2 2 2 4 2 6 2" xfId="1479"/>
    <cellStyle name="Calculation 2 2 2 4 2 7" xfId="1480"/>
    <cellStyle name="Calculation 2 2 2 4 2 7 2" xfId="1481"/>
    <cellStyle name="Calculation 2 2 2 4 2 8" xfId="1482"/>
    <cellStyle name="Calculation 2 2 2 4 3" xfId="1483"/>
    <cellStyle name="Calculation 2 2 2 4 3 2" xfId="1484"/>
    <cellStyle name="Calculation 2 2 2 4 4" xfId="1485"/>
    <cellStyle name="Calculation 2 2 2 4 4 2" xfId="1486"/>
    <cellStyle name="Calculation 2 2 2 4 5" xfId="1487"/>
    <cellStyle name="Calculation 2 2 2 4 5 2" xfId="1488"/>
    <cellStyle name="Calculation 2 2 2 4 6" xfId="1489"/>
    <cellStyle name="Calculation 2 2 2 4 6 2" xfId="1490"/>
    <cellStyle name="Calculation 2 2 2 4 7" xfId="1491"/>
    <cellStyle name="Calculation 2 2 2 4 7 2" xfId="1492"/>
    <cellStyle name="Calculation 2 2 2 4 8" xfId="1493"/>
    <cellStyle name="Calculation 2 2 2 4 8 2" xfId="1494"/>
    <cellStyle name="Calculation 2 2 2 4 9" xfId="1495"/>
    <cellStyle name="Calculation 2 2 2 4 9 2" xfId="1496"/>
    <cellStyle name="Calculation 2 2 2 5" xfId="1497"/>
    <cellStyle name="Calculation 2 2 2 5 10" xfId="1498"/>
    <cellStyle name="Calculation 2 2 2 5 2" xfId="1499"/>
    <cellStyle name="Calculation 2 2 2 5 2 2" xfId="1500"/>
    <cellStyle name="Calculation 2 2 2 5 2 2 2" xfId="1501"/>
    <cellStyle name="Calculation 2 2 2 5 2 3" xfId="1502"/>
    <cellStyle name="Calculation 2 2 2 5 2 3 2" xfId="1503"/>
    <cellStyle name="Calculation 2 2 2 5 2 4" xfId="1504"/>
    <cellStyle name="Calculation 2 2 2 5 2 4 2" xfId="1505"/>
    <cellStyle name="Calculation 2 2 2 5 2 5" xfId="1506"/>
    <cellStyle name="Calculation 2 2 2 5 2 5 2" xfId="1507"/>
    <cellStyle name="Calculation 2 2 2 5 2 6" xfId="1508"/>
    <cellStyle name="Calculation 2 2 2 5 2 6 2" xfId="1509"/>
    <cellStyle name="Calculation 2 2 2 5 2 7" xfId="1510"/>
    <cellStyle name="Calculation 2 2 2 5 2 7 2" xfId="1511"/>
    <cellStyle name="Calculation 2 2 2 5 2 8" xfId="1512"/>
    <cellStyle name="Calculation 2 2 2 5 3" xfId="1513"/>
    <cellStyle name="Calculation 2 2 2 5 3 2" xfId="1514"/>
    <cellStyle name="Calculation 2 2 2 5 4" xfId="1515"/>
    <cellStyle name="Calculation 2 2 2 5 4 2" xfId="1516"/>
    <cellStyle name="Calculation 2 2 2 5 5" xfId="1517"/>
    <cellStyle name="Calculation 2 2 2 5 5 2" xfId="1518"/>
    <cellStyle name="Calculation 2 2 2 5 6" xfId="1519"/>
    <cellStyle name="Calculation 2 2 2 5 6 2" xfId="1520"/>
    <cellStyle name="Calculation 2 2 2 5 7" xfId="1521"/>
    <cellStyle name="Calculation 2 2 2 5 7 2" xfId="1522"/>
    <cellStyle name="Calculation 2 2 2 5 8" xfId="1523"/>
    <cellStyle name="Calculation 2 2 2 5 8 2" xfId="1524"/>
    <cellStyle name="Calculation 2 2 2 5 9" xfId="1525"/>
    <cellStyle name="Calculation 2 2 2 5 9 2" xfId="1526"/>
    <cellStyle name="Calculation 2 2 2 6" xfId="1527"/>
    <cellStyle name="Calculation 2 2 2 6 10" xfId="1528"/>
    <cellStyle name="Calculation 2 2 2 6 2" xfId="1529"/>
    <cellStyle name="Calculation 2 2 2 6 2 2" xfId="1530"/>
    <cellStyle name="Calculation 2 2 2 6 2 2 2" xfId="1531"/>
    <cellStyle name="Calculation 2 2 2 6 2 3" xfId="1532"/>
    <cellStyle name="Calculation 2 2 2 6 2 3 2" xfId="1533"/>
    <cellStyle name="Calculation 2 2 2 6 2 4" xfId="1534"/>
    <cellStyle name="Calculation 2 2 2 6 2 4 2" xfId="1535"/>
    <cellStyle name="Calculation 2 2 2 6 2 5" xfId="1536"/>
    <cellStyle name="Calculation 2 2 2 6 2 5 2" xfId="1537"/>
    <cellStyle name="Calculation 2 2 2 6 2 6" xfId="1538"/>
    <cellStyle name="Calculation 2 2 2 6 2 6 2" xfId="1539"/>
    <cellStyle name="Calculation 2 2 2 6 2 7" xfId="1540"/>
    <cellStyle name="Calculation 2 2 2 6 2 7 2" xfId="1541"/>
    <cellStyle name="Calculation 2 2 2 6 2 8" xfId="1542"/>
    <cellStyle name="Calculation 2 2 2 6 3" xfId="1543"/>
    <cellStyle name="Calculation 2 2 2 6 3 2" xfId="1544"/>
    <cellStyle name="Calculation 2 2 2 6 4" xfId="1545"/>
    <cellStyle name="Calculation 2 2 2 6 4 2" xfId="1546"/>
    <cellStyle name="Calculation 2 2 2 6 5" xfId="1547"/>
    <cellStyle name="Calculation 2 2 2 6 5 2" xfId="1548"/>
    <cellStyle name="Calculation 2 2 2 6 6" xfId="1549"/>
    <cellStyle name="Calculation 2 2 2 6 6 2" xfId="1550"/>
    <cellStyle name="Calculation 2 2 2 6 7" xfId="1551"/>
    <cellStyle name="Calculation 2 2 2 6 7 2" xfId="1552"/>
    <cellStyle name="Calculation 2 2 2 6 8" xfId="1553"/>
    <cellStyle name="Calculation 2 2 2 6 8 2" xfId="1554"/>
    <cellStyle name="Calculation 2 2 2 6 9" xfId="1555"/>
    <cellStyle name="Calculation 2 2 2 6 9 2" xfId="1556"/>
    <cellStyle name="Calculation 2 2 2 7" xfId="1557"/>
    <cellStyle name="Calculation 2 2 2 7 10" xfId="1558"/>
    <cellStyle name="Calculation 2 2 2 7 2" xfId="1559"/>
    <cellStyle name="Calculation 2 2 2 7 2 2" xfId="1560"/>
    <cellStyle name="Calculation 2 2 2 7 2 2 2" xfId="1561"/>
    <cellStyle name="Calculation 2 2 2 7 2 3" xfId="1562"/>
    <cellStyle name="Calculation 2 2 2 7 2 3 2" xfId="1563"/>
    <cellStyle name="Calculation 2 2 2 7 2 4" xfId="1564"/>
    <cellStyle name="Calculation 2 2 2 7 2 4 2" xfId="1565"/>
    <cellStyle name="Calculation 2 2 2 7 2 5" xfId="1566"/>
    <cellStyle name="Calculation 2 2 2 7 2 5 2" xfId="1567"/>
    <cellStyle name="Calculation 2 2 2 7 2 6" xfId="1568"/>
    <cellStyle name="Calculation 2 2 2 7 2 6 2" xfId="1569"/>
    <cellStyle name="Calculation 2 2 2 7 2 7" xfId="1570"/>
    <cellStyle name="Calculation 2 2 2 7 2 7 2" xfId="1571"/>
    <cellStyle name="Calculation 2 2 2 7 2 8" xfId="1572"/>
    <cellStyle name="Calculation 2 2 2 7 3" xfId="1573"/>
    <cellStyle name="Calculation 2 2 2 7 3 2" xfId="1574"/>
    <cellStyle name="Calculation 2 2 2 7 4" xfId="1575"/>
    <cellStyle name="Calculation 2 2 2 7 4 2" xfId="1576"/>
    <cellStyle name="Calculation 2 2 2 7 5" xfId="1577"/>
    <cellStyle name="Calculation 2 2 2 7 5 2" xfId="1578"/>
    <cellStyle name="Calculation 2 2 2 7 6" xfId="1579"/>
    <cellStyle name="Calculation 2 2 2 7 6 2" xfId="1580"/>
    <cellStyle name="Calculation 2 2 2 7 7" xfId="1581"/>
    <cellStyle name="Calculation 2 2 2 7 7 2" xfId="1582"/>
    <cellStyle name="Calculation 2 2 2 7 8" xfId="1583"/>
    <cellStyle name="Calculation 2 2 2 7 8 2" xfId="1584"/>
    <cellStyle name="Calculation 2 2 2 7 9" xfId="1585"/>
    <cellStyle name="Calculation 2 2 2 7 9 2" xfId="1586"/>
    <cellStyle name="Calculation 2 2 2 8" xfId="1587"/>
    <cellStyle name="Calculation 2 2 2 8 10" xfId="1588"/>
    <cellStyle name="Calculation 2 2 2 8 2" xfId="1589"/>
    <cellStyle name="Calculation 2 2 2 8 2 2" xfId="1590"/>
    <cellStyle name="Calculation 2 2 2 8 2 2 2" xfId="1591"/>
    <cellStyle name="Calculation 2 2 2 8 2 3" xfId="1592"/>
    <cellStyle name="Calculation 2 2 2 8 2 3 2" xfId="1593"/>
    <cellStyle name="Calculation 2 2 2 8 2 4" xfId="1594"/>
    <cellStyle name="Calculation 2 2 2 8 2 4 2" xfId="1595"/>
    <cellStyle name="Calculation 2 2 2 8 2 5" xfId="1596"/>
    <cellStyle name="Calculation 2 2 2 8 2 5 2" xfId="1597"/>
    <cellStyle name="Calculation 2 2 2 8 2 6" xfId="1598"/>
    <cellStyle name="Calculation 2 2 2 8 2 6 2" xfId="1599"/>
    <cellStyle name="Calculation 2 2 2 8 2 7" xfId="1600"/>
    <cellStyle name="Calculation 2 2 2 8 2 7 2" xfId="1601"/>
    <cellStyle name="Calculation 2 2 2 8 2 8" xfId="1602"/>
    <cellStyle name="Calculation 2 2 2 8 3" xfId="1603"/>
    <cellStyle name="Calculation 2 2 2 8 3 2" xfId="1604"/>
    <cellStyle name="Calculation 2 2 2 8 4" xfId="1605"/>
    <cellStyle name="Calculation 2 2 2 8 4 2" xfId="1606"/>
    <cellStyle name="Calculation 2 2 2 8 5" xfId="1607"/>
    <cellStyle name="Calculation 2 2 2 8 5 2" xfId="1608"/>
    <cellStyle name="Calculation 2 2 2 8 6" xfId="1609"/>
    <cellStyle name="Calculation 2 2 2 8 6 2" xfId="1610"/>
    <cellStyle name="Calculation 2 2 2 8 7" xfId="1611"/>
    <cellStyle name="Calculation 2 2 2 8 7 2" xfId="1612"/>
    <cellStyle name="Calculation 2 2 2 8 8" xfId="1613"/>
    <cellStyle name="Calculation 2 2 2 8 8 2" xfId="1614"/>
    <cellStyle name="Calculation 2 2 2 8 9" xfId="1615"/>
    <cellStyle name="Calculation 2 2 2 8 9 2" xfId="1616"/>
    <cellStyle name="Calculation 2 2 2 9" xfId="1617"/>
    <cellStyle name="Calculation 2 2 2 9 2" xfId="1618"/>
    <cellStyle name="Calculation 2 2 2 9 2 2" xfId="1619"/>
    <cellStyle name="Calculation 2 2 2 9 3" xfId="1620"/>
    <cellStyle name="Calculation 2 2 2 9 3 2" xfId="1621"/>
    <cellStyle name="Calculation 2 2 2 9 4" xfId="1622"/>
    <cellStyle name="Calculation 2 2 2 9 4 2" xfId="1623"/>
    <cellStyle name="Calculation 2 2 2 9 5" xfId="1624"/>
    <cellStyle name="Calculation 2 2 2 9 5 2" xfId="1625"/>
    <cellStyle name="Calculation 2 2 2 9 6" xfId="1626"/>
    <cellStyle name="Calculation 2 2 2 9 6 2" xfId="1627"/>
    <cellStyle name="Calculation 2 2 2 9 7" xfId="1628"/>
    <cellStyle name="Calculation 2 2 2 9 7 2" xfId="1629"/>
    <cellStyle name="Calculation 2 2 2 9 8" xfId="1630"/>
    <cellStyle name="Calculation 2 2 3" xfId="1631"/>
    <cellStyle name="Calculation 2 2 3 10" xfId="1632"/>
    <cellStyle name="Calculation 2 2 3 10 2" xfId="1633"/>
    <cellStyle name="Calculation 2 2 3 11" xfId="1634"/>
    <cellStyle name="Calculation 2 2 3 11 2" xfId="1635"/>
    <cellStyle name="Calculation 2 2 3 12" xfId="1636"/>
    <cellStyle name="Calculation 2 2 3 2" xfId="1637"/>
    <cellStyle name="Calculation 2 2 3 2 10" xfId="1638"/>
    <cellStyle name="Calculation 2 2 3 2 2" xfId="1639"/>
    <cellStyle name="Calculation 2 2 3 2 2 2" xfId="1640"/>
    <cellStyle name="Calculation 2 2 3 2 2 2 2" xfId="1641"/>
    <cellStyle name="Calculation 2 2 3 2 2 3" xfId="1642"/>
    <cellStyle name="Calculation 2 2 3 2 2 3 2" xfId="1643"/>
    <cellStyle name="Calculation 2 2 3 2 2 4" xfId="1644"/>
    <cellStyle name="Calculation 2 2 3 2 2 4 2" xfId="1645"/>
    <cellStyle name="Calculation 2 2 3 2 2 5" xfId="1646"/>
    <cellStyle name="Calculation 2 2 3 2 2 5 2" xfId="1647"/>
    <cellStyle name="Calculation 2 2 3 2 2 6" xfId="1648"/>
    <cellStyle name="Calculation 2 2 3 2 2 6 2" xfId="1649"/>
    <cellStyle name="Calculation 2 2 3 2 2 7" xfId="1650"/>
    <cellStyle name="Calculation 2 2 3 2 2 7 2" xfId="1651"/>
    <cellStyle name="Calculation 2 2 3 2 2 8" xfId="1652"/>
    <cellStyle name="Calculation 2 2 3 2 3" xfId="1653"/>
    <cellStyle name="Calculation 2 2 3 2 3 2" xfId="1654"/>
    <cellStyle name="Calculation 2 2 3 2 4" xfId="1655"/>
    <cellStyle name="Calculation 2 2 3 2 4 2" xfId="1656"/>
    <cellStyle name="Calculation 2 2 3 2 5" xfId="1657"/>
    <cellStyle name="Calculation 2 2 3 2 5 2" xfId="1658"/>
    <cellStyle name="Calculation 2 2 3 2 6" xfId="1659"/>
    <cellStyle name="Calculation 2 2 3 2 6 2" xfId="1660"/>
    <cellStyle name="Calculation 2 2 3 2 7" xfId="1661"/>
    <cellStyle name="Calculation 2 2 3 2 7 2" xfId="1662"/>
    <cellStyle name="Calculation 2 2 3 2 8" xfId="1663"/>
    <cellStyle name="Calculation 2 2 3 2 8 2" xfId="1664"/>
    <cellStyle name="Calculation 2 2 3 2 9" xfId="1665"/>
    <cellStyle name="Calculation 2 2 3 2 9 2" xfId="1666"/>
    <cellStyle name="Calculation 2 2 3 3" xfId="1667"/>
    <cellStyle name="Calculation 2 2 3 3 10" xfId="1668"/>
    <cellStyle name="Calculation 2 2 3 3 2" xfId="1669"/>
    <cellStyle name="Calculation 2 2 3 3 2 2" xfId="1670"/>
    <cellStyle name="Calculation 2 2 3 3 2 2 2" xfId="1671"/>
    <cellStyle name="Calculation 2 2 3 3 2 3" xfId="1672"/>
    <cellStyle name="Calculation 2 2 3 3 2 3 2" xfId="1673"/>
    <cellStyle name="Calculation 2 2 3 3 2 4" xfId="1674"/>
    <cellStyle name="Calculation 2 2 3 3 2 4 2" xfId="1675"/>
    <cellStyle name="Calculation 2 2 3 3 2 5" xfId="1676"/>
    <cellStyle name="Calculation 2 2 3 3 2 5 2" xfId="1677"/>
    <cellStyle name="Calculation 2 2 3 3 2 6" xfId="1678"/>
    <cellStyle name="Calculation 2 2 3 3 2 6 2" xfId="1679"/>
    <cellStyle name="Calculation 2 2 3 3 2 7" xfId="1680"/>
    <cellStyle name="Calculation 2 2 3 3 2 7 2" xfId="1681"/>
    <cellStyle name="Calculation 2 2 3 3 2 8" xfId="1682"/>
    <cellStyle name="Calculation 2 2 3 3 3" xfId="1683"/>
    <cellStyle name="Calculation 2 2 3 3 3 2" xfId="1684"/>
    <cellStyle name="Calculation 2 2 3 3 4" xfId="1685"/>
    <cellStyle name="Calculation 2 2 3 3 4 2" xfId="1686"/>
    <cellStyle name="Calculation 2 2 3 3 5" xfId="1687"/>
    <cellStyle name="Calculation 2 2 3 3 5 2" xfId="1688"/>
    <cellStyle name="Calculation 2 2 3 3 6" xfId="1689"/>
    <cellStyle name="Calculation 2 2 3 3 6 2" xfId="1690"/>
    <cellStyle name="Calculation 2 2 3 3 7" xfId="1691"/>
    <cellStyle name="Calculation 2 2 3 3 7 2" xfId="1692"/>
    <cellStyle name="Calculation 2 2 3 3 8" xfId="1693"/>
    <cellStyle name="Calculation 2 2 3 3 8 2" xfId="1694"/>
    <cellStyle name="Calculation 2 2 3 3 9" xfId="1695"/>
    <cellStyle name="Calculation 2 2 3 3 9 2" xfId="1696"/>
    <cellStyle name="Calculation 2 2 3 4" xfId="1697"/>
    <cellStyle name="Calculation 2 2 3 4 2" xfId="1698"/>
    <cellStyle name="Calculation 2 2 3 4 2 2" xfId="1699"/>
    <cellStyle name="Calculation 2 2 3 4 3" xfId="1700"/>
    <cellStyle name="Calculation 2 2 3 4 3 2" xfId="1701"/>
    <cellStyle name="Calculation 2 2 3 4 4" xfId="1702"/>
    <cellStyle name="Calculation 2 2 3 4 4 2" xfId="1703"/>
    <cellStyle name="Calculation 2 2 3 4 5" xfId="1704"/>
    <cellStyle name="Calculation 2 2 3 4 5 2" xfId="1705"/>
    <cellStyle name="Calculation 2 2 3 4 6" xfId="1706"/>
    <cellStyle name="Calculation 2 2 3 4 6 2" xfId="1707"/>
    <cellStyle name="Calculation 2 2 3 4 7" xfId="1708"/>
    <cellStyle name="Calculation 2 2 3 4 7 2" xfId="1709"/>
    <cellStyle name="Calculation 2 2 3 4 8" xfId="1710"/>
    <cellStyle name="Calculation 2 2 3 5" xfId="1711"/>
    <cellStyle name="Calculation 2 2 3 5 2" xfId="1712"/>
    <cellStyle name="Calculation 2 2 3 6" xfId="1713"/>
    <cellStyle name="Calculation 2 2 3 6 2" xfId="1714"/>
    <cellStyle name="Calculation 2 2 3 7" xfId="1715"/>
    <cellStyle name="Calculation 2 2 3 7 2" xfId="1716"/>
    <cellStyle name="Calculation 2 2 3 8" xfId="1717"/>
    <cellStyle name="Calculation 2 2 3 8 2" xfId="1718"/>
    <cellStyle name="Calculation 2 2 3 9" xfId="1719"/>
    <cellStyle name="Calculation 2 2 3 9 2" xfId="1720"/>
    <cellStyle name="Calculation 2 2 4" xfId="1721"/>
    <cellStyle name="Calculation 2 2 4 10" xfId="1722"/>
    <cellStyle name="Calculation 2 2 4 10 2" xfId="1723"/>
    <cellStyle name="Calculation 2 2 4 11" xfId="1724"/>
    <cellStyle name="Calculation 2 2 4 11 2" xfId="1725"/>
    <cellStyle name="Calculation 2 2 4 12" xfId="1726"/>
    <cellStyle name="Calculation 2 2 4 2" xfId="1727"/>
    <cellStyle name="Calculation 2 2 4 2 10" xfId="1728"/>
    <cellStyle name="Calculation 2 2 4 2 2" xfId="1729"/>
    <cellStyle name="Calculation 2 2 4 2 2 2" xfId="1730"/>
    <cellStyle name="Calculation 2 2 4 2 2 2 2" xfId="1731"/>
    <cellStyle name="Calculation 2 2 4 2 2 3" xfId="1732"/>
    <cellStyle name="Calculation 2 2 4 2 2 3 2" xfId="1733"/>
    <cellStyle name="Calculation 2 2 4 2 2 4" xfId="1734"/>
    <cellStyle name="Calculation 2 2 4 2 2 4 2" xfId="1735"/>
    <cellStyle name="Calculation 2 2 4 2 2 5" xfId="1736"/>
    <cellStyle name="Calculation 2 2 4 2 2 5 2" xfId="1737"/>
    <cellStyle name="Calculation 2 2 4 2 2 6" xfId="1738"/>
    <cellStyle name="Calculation 2 2 4 2 2 6 2" xfId="1739"/>
    <cellStyle name="Calculation 2 2 4 2 2 7" xfId="1740"/>
    <cellStyle name="Calculation 2 2 4 2 2 7 2" xfId="1741"/>
    <cellStyle name="Calculation 2 2 4 2 2 8" xfId="1742"/>
    <cellStyle name="Calculation 2 2 4 2 3" xfId="1743"/>
    <cellStyle name="Calculation 2 2 4 2 3 2" xfId="1744"/>
    <cellStyle name="Calculation 2 2 4 2 4" xfId="1745"/>
    <cellStyle name="Calculation 2 2 4 2 4 2" xfId="1746"/>
    <cellStyle name="Calculation 2 2 4 2 5" xfId="1747"/>
    <cellStyle name="Calculation 2 2 4 2 5 2" xfId="1748"/>
    <cellStyle name="Calculation 2 2 4 2 6" xfId="1749"/>
    <cellStyle name="Calculation 2 2 4 2 6 2" xfId="1750"/>
    <cellStyle name="Calculation 2 2 4 2 7" xfId="1751"/>
    <cellStyle name="Calculation 2 2 4 2 7 2" xfId="1752"/>
    <cellStyle name="Calculation 2 2 4 2 8" xfId="1753"/>
    <cellStyle name="Calculation 2 2 4 2 8 2" xfId="1754"/>
    <cellStyle name="Calculation 2 2 4 2 9" xfId="1755"/>
    <cellStyle name="Calculation 2 2 4 2 9 2" xfId="1756"/>
    <cellStyle name="Calculation 2 2 4 3" xfId="1757"/>
    <cellStyle name="Calculation 2 2 4 3 10" xfId="1758"/>
    <cellStyle name="Calculation 2 2 4 3 2" xfId="1759"/>
    <cellStyle name="Calculation 2 2 4 3 2 2" xfId="1760"/>
    <cellStyle name="Calculation 2 2 4 3 2 2 2" xfId="1761"/>
    <cellStyle name="Calculation 2 2 4 3 2 3" xfId="1762"/>
    <cellStyle name="Calculation 2 2 4 3 2 3 2" xfId="1763"/>
    <cellStyle name="Calculation 2 2 4 3 2 4" xfId="1764"/>
    <cellStyle name="Calculation 2 2 4 3 2 4 2" xfId="1765"/>
    <cellStyle name="Calculation 2 2 4 3 2 5" xfId="1766"/>
    <cellStyle name="Calculation 2 2 4 3 2 5 2" xfId="1767"/>
    <cellStyle name="Calculation 2 2 4 3 2 6" xfId="1768"/>
    <cellStyle name="Calculation 2 2 4 3 2 6 2" xfId="1769"/>
    <cellStyle name="Calculation 2 2 4 3 2 7" xfId="1770"/>
    <cellStyle name="Calculation 2 2 4 3 2 7 2" xfId="1771"/>
    <cellStyle name="Calculation 2 2 4 3 2 8" xfId="1772"/>
    <cellStyle name="Calculation 2 2 4 3 3" xfId="1773"/>
    <cellStyle name="Calculation 2 2 4 3 3 2" xfId="1774"/>
    <cellStyle name="Calculation 2 2 4 3 4" xfId="1775"/>
    <cellStyle name="Calculation 2 2 4 3 4 2" xfId="1776"/>
    <cellStyle name="Calculation 2 2 4 3 5" xfId="1777"/>
    <cellStyle name="Calculation 2 2 4 3 5 2" xfId="1778"/>
    <cellStyle name="Calculation 2 2 4 3 6" xfId="1779"/>
    <cellStyle name="Calculation 2 2 4 3 6 2" xfId="1780"/>
    <cellStyle name="Calculation 2 2 4 3 7" xfId="1781"/>
    <cellStyle name="Calculation 2 2 4 3 7 2" xfId="1782"/>
    <cellStyle name="Calculation 2 2 4 3 8" xfId="1783"/>
    <cellStyle name="Calculation 2 2 4 3 8 2" xfId="1784"/>
    <cellStyle name="Calculation 2 2 4 3 9" xfId="1785"/>
    <cellStyle name="Calculation 2 2 4 3 9 2" xfId="1786"/>
    <cellStyle name="Calculation 2 2 4 4" xfId="1787"/>
    <cellStyle name="Calculation 2 2 4 4 2" xfId="1788"/>
    <cellStyle name="Calculation 2 2 4 4 2 2" xfId="1789"/>
    <cellStyle name="Calculation 2 2 4 4 3" xfId="1790"/>
    <cellStyle name="Calculation 2 2 4 4 3 2" xfId="1791"/>
    <cellStyle name="Calculation 2 2 4 4 4" xfId="1792"/>
    <cellStyle name="Calculation 2 2 4 4 4 2" xfId="1793"/>
    <cellStyle name="Calculation 2 2 4 4 5" xfId="1794"/>
    <cellStyle name="Calculation 2 2 4 4 5 2" xfId="1795"/>
    <cellStyle name="Calculation 2 2 4 4 6" xfId="1796"/>
    <cellStyle name="Calculation 2 2 4 4 6 2" xfId="1797"/>
    <cellStyle name="Calculation 2 2 4 4 7" xfId="1798"/>
    <cellStyle name="Calculation 2 2 4 4 7 2" xfId="1799"/>
    <cellStyle name="Calculation 2 2 4 4 8" xfId="1800"/>
    <cellStyle name="Calculation 2 2 4 5" xfId="1801"/>
    <cellStyle name="Calculation 2 2 4 5 2" xfId="1802"/>
    <cellStyle name="Calculation 2 2 4 6" xfId="1803"/>
    <cellStyle name="Calculation 2 2 4 6 2" xfId="1804"/>
    <cellStyle name="Calculation 2 2 4 7" xfId="1805"/>
    <cellStyle name="Calculation 2 2 4 7 2" xfId="1806"/>
    <cellStyle name="Calculation 2 2 4 8" xfId="1807"/>
    <cellStyle name="Calculation 2 2 4 8 2" xfId="1808"/>
    <cellStyle name="Calculation 2 2 4 9" xfId="1809"/>
    <cellStyle name="Calculation 2 2 4 9 2" xfId="1810"/>
    <cellStyle name="Calculation 2 2 5" xfId="1811"/>
    <cellStyle name="Calculation 2 2 5 10" xfId="1812"/>
    <cellStyle name="Calculation 2 2 5 2" xfId="1813"/>
    <cellStyle name="Calculation 2 2 5 2 2" xfId="1814"/>
    <cellStyle name="Calculation 2 2 5 2 2 2" xfId="1815"/>
    <cellStyle name="Calculation 2 2 5 2 3" xfId="1816"/>
    <cellStyle name="Calculation 2 2 5 2 3 2" xfId="1817"/>
    <cellStyle name="Calculation 2 2 5 2 4" xfId="1818"/>
    <cellStyle name="Calculation 2 2 5 2 4 2" xfId="1819"/>
    <cellStyle name="Calculation 2 2 5 2 5" xfId="1820"/>
    <cellStyle name="Calculation 2 2 5 2 5 2" xfId="1821"/>
    <cellStyle name="Calculation 2 2 5 2 6" xfId="1822"/>
    <cellStyle name="Calculation 2 2 5 2 6 2" xfId="1823"/>
    <cellStyle name="Calculation 2 2 5 2 7" xfId="1824"/>
    <cellStyle name="Calculation 2 2 5 2 7 2" xfId="1825"/>
    <cellStyle name="Calculation 2 2 5 2 8" xfId="1826"/>
    <cellStyle name="Calculation 2 2 5 3" xfId="1827"/>
    <cellStyle name="Calculation 2 2 5 3 2" xfId="1828"/>
    <cellStyle name="Calculation 2 2 5 4" xfId="1829"/>
    <cellStyle name="Calculation 2 2 5 4 2" xfId="1830"/>
    <cellStyle name="Calculation 2 2 5 5" xfId="1831"/>
    <cellStyle name="Calculation 2 2 5 5 2" xfId="1832"/>
    <cellStyle name="Calculation 2 2 5 6" xfId="1833"/>
    <cellStyle name="Calculation 2 2 5 6 2" xfId="1834"/>
    <cellStyle name="Calculation 2 2 5 7" xfId="1835"/>
    <cellStyle name="Calculation 2 2 5 7 2" xfId="1836"/>
    <cellStyle name="Calculation 2 2 5 8" xfId="1837"/>
    <cellStyle name="Calculation 2 2 5 8 2" xfId="1838"/>
    <cellStyle name="Calculation 2 2 5 9" xfId="1839"/>
    <cellStyle name="Calculation 2 2 5 9 2" xfId="1840"/>
    <cellStyle name="Calculation 2 2 6" xfId="1841"/>
    <cellStyle name="Calculation 2 2 6 10" xfId="1842"/>
    <cellStyle name="Calculation 2 2 6 2" xfId="1843"/>
    <cellStyle name="Calculation 2 2 6 2 2" xfId="1844"/>
    <cellStyle name="Calculation 2 2 6 2 2 2" xfId="1845"/>
    <cellStyle name="Calculation 2 2 6 2 3" xfId="1846"/>
    <cellStyle name="Calculation 2 2 6 2 3 2" xfId="1847"/>
    <cellStyle name="Calculation 2 2 6 2 4" xfId="1848"/>
    <cellStyle name="Calculation 2 2 6 2 4 2" xfId="1849"/>
    <cellStyle name="Calculation 2 2 6 2 5" xfId="1850"/>
    <cellStyle name="Calculation 2 2 6 2 5 2" xfId="1851"/>
    <cellStyle name="Calculation 2 2 6 2 6" xfId="1852"/>
    <cellStyle name="Calculation 2 2 6 2 6 2" xfId="1853"/>
    <cellStyle name="Calculation 2 2 6 2 7" xfId="1854"/>
    <cellStyle name="Calculation 2 2 6 2 7 2" xfId="1855"/>
    <cellStyle name="Calculation 2 2 6 2 8" xfId="1856"/>
    <cellStyle name="Calculation 2 2 6 3" xfId="1857"/>
    <cellStyle name="Calculation 2 2 6 3 2" xfId="1858"/>
    <cellStyle name="Calculation 2 2 6 4" xfId="1859"/>
    <cellStyle name="Calculation 2 2 6 4 2" xfId="1860"/>
    <cellStyle name="Calculation 2 2 6 5" xfId="1861"/>
    <cellStyle name="Calculation 2 2 6 5 2" xfId="1862"/>
    <cellStyle name="Calculation 2 2 6 6" xfId="1863"/>
    <cellStyle name="Calculation 2 2 6 6 2" xfId="1864"/>
    <cellStyle name="Calculation 2 2 6 7" xfId="1865"/>
    <cellStyle name="Calculation 2 2 6 7 2" xfId="1866"/>
    <cellStyle name="Calculation 2 2 6 8" xfId="1867"/>
    <cellStyle name="Calculation 2 2 6 8 2" xfId="1868"/>
    <cellStyle name="Calculation 2 2 6 9" xfId="1869"/>
    <cellStyle name="Calculation 2 2 6 9 2" xfId="1870"/>
    <cellStyle name="Calculation 2 2 7" xfId="1871"/>
    <cellStyle name="Calculation 2 2 7 10" xfId="1872"/>
    <cellStyle name="Calculation 2 2 7 2" xfId="1873"/>
    <cellStyle name="Calculation 2 2 7 2 2" xfId="1874"/>
    <cellStyle name="Calculation 2 2 7 2 2 2" xfId="1875"/>
    <cellStyle name="Calculation 2 2 7 2 3" xfId="1876"/>
    <cellStyle name="Calculation 2 2 7 2 3 2" xfId="1877"/>
    <cellStyle name="Calculation 2 2 7 2 4" xfId="1878"/>
    <cellStyle name="Calculation 2 2 7 2 4 2" xfId="1879"/>
    <cellStyle name="Calculation 2 2 7 2 5" xfId="1880"/>
    <cellStyle name="Calculation 2 2 7 2 5 2" xfId="1881"/>
    <cellStyle name="Calculation 2 2 7 2 6" xfId="1882"/>
    <cellStyle name="Calculation 2 2 7 2 6 2" xfId="1883"/>
    <cellStyle name="Calculation 2 2 7 2 7" xfId="1884"/>
    <cellStyle name="Calculation 2 2 7 2 7 2" xfId="1885"/>
    <cellStyle name="Calculation 2 2 7 2 8" xfId="1886"/>
    <cellStyle name="Calculation 2 2 7 3" xfId="1887"/>
    <cellStyle name="Calculation 2 2 7 3 2" xfId="1888"/>
    <cellStyle name="Calculation 2 2 7 4" xfId="1889"/>
    <cellStyle name="Calculation 2 2 7 4 2" xfId="1890"/>
    <cellStyle name="Calculation 2 2 7 5" xfId="1891"/>
    <cellStyle name="Calculation 2 2 7 5 2" xfId="1892"/>
    <cellStyle name="Calculation 2 2 7 6" xfId="1893"/>
    <cellStyle name="Calculation 2 2 7 6 2" xfId="1894"/>
    <cellStyle name="Calculation 2 2 7 7" xfId="1895"/>
    <cellStyle name="Calculation 2 2 7 7 2" xfId="1896"/>
    <cellStyle name="Calculation 2 2 7 8" xfId="1897"/>
    <cellStyle name="Calculation 2 2 7 8 2" xfId="1898"/>
    <cellStyle name="Calculation 2 2 7 9" xfId="1899"/>
    <cellStyle name="Calculation 2 2 7 9 2" xfId="1900"/>
    <cellStyle name="Calculation 2 2 8" xfId="1901"/>
    <cellStyle name="Calculation 2 2 8 10" xfId="1902"/>
    <cellStyle name="Calculation 2 2 8 2" xfId="1903"/>
    <cellStyle name="Calculation 2 2 8 2 2" xfId="1904"/>
    <cellStyle name="Calculation 2 2 8 2 2 2" xfId="1905"/>
    <cellStyle name="Calculation 2 2 8 2 3" xfId="1906"/>
    <cellStyle name="Calculation 2 2 8 2 3 2" xfId="1907"/>
    <cellStyle name="Calculation 2 2 8 2 4" xfId="1908"/>
    <cellStyle name="Calculation 2 2 8 2 4 2" xfId="1909"/>
    <cellStyle name="Calculation 2 2 8 2 5" xfId="1910"/>
    <cellStyle name="Calculation 2 2 8 2 5 2" xfId="1911"/>
    <cellStyle name="Calculation 2 2 8 2 6" xfId="1912"/>
    <cellStyle name="Calculation 2 2 8 2 6 2" xfId="1913"/>
    <cellStyle name="Calculation 2 2 8 2 7" xfId="1914"/>
    <cellStyle name="Calculation 2 2 8 2 7 2" xfId="1915"/>
    <cellStyle name="Calculation 2 2 8 2 8" xfId="1916"/>
    <cellStyle name="Calculation 2 2 8 3" xfId="1917"/>
    <cellStyle name="Calculation 2 2 8 3 2" xfId="1918"/>
    <cellStyle name="Calculation 2 2 8 4" xfId="1919"/>
    <cellStyle name="Calculation 2 2 8 4 2" xfId="1920"/>
    <cellStyle name="Calculation 2 2 8 5" xfId="1921"/>
    <cellStyle name="Calculation 2 2 8 5 2" xfId="1922"/>
    <cellStyle name="Calculation 2 2 8 6" xfId="1923"/>
    <cellStyle name="Calculation 2 2 8 6 2" xfId="1924"/>
    <cellStyle name="Calculation 2 2 8 7" xfId="1925"/>
    <cellStyle name="Calculation 2 2 8 7 2" xfId="1926"/>
    <cellStyle name="Calculation 2 2 8 8" xfId="1927"/>
    <cellStyle name="Calculation 2 2 8 8 2" xfId="1928"/>
    <cellStyle name="Calculation 2 2 8 9" xfId="1929"/>
    <cellStyle name="Calculation 2 2 8 9 2" xfId="1930"/>
    <cellStyle name="Calculation 2 2 9" xfId="1931"/>
    <cellStyle name="Calculation 2 2 9 10" xfId="1932"/>
    <cellStyle name="Calculation 2 2 9 2" xfId="1933"/>
    <cellStyle name="Calculation 2 2 9 2 2" xfId="1934"/>
    <cellStyle name="Calculation 2 2 9 2 2 2" xfId="1935"/>
    <cellStyle name="Calculation 2 2 9 2 3" xfId="1936"/>
    <cellStyle name="Calculation 2 2 9 2 3 2" xfId="1937"/>
    <cellStyle name="Calculation 2 2 9 2 4" xfId="1938"/>
    <cellStyle name="Calculation 2 2 9 2 4 2" xfId="1939"/>
    <cellStyle name="Calculation 2 2 9 2 5" xfId="1940"/>
    <cellStyle name="Calculation 2 2 9 2 5 2" xfId="1941"/>
    <cellStyle name="Calculation 2 2 9 2 6" xfId="1942"/>
    <cellStyle name="Calculation 2 2 9 2 6 2" xfId="1943"/>
    <cellStyle name="Calculation 2 2 9 2 7" xfId="1944"/>
    <cellStyle name="Calculation 2 2 9 2 7 2" xfId="1945"/>
    <cellStyle name="Calculation 2 2 9 2 8" xfId="1946"/>
    <cellStyle name="Calculation 2 2 9 3" xfId="1947"/>
    <cellStyle name="Calculation 2 2 9 3 2" xfId="1948"/>
    <cellStyle name="Calculation 2 2 9 4" xfId="1949"/>
    <cellStyle name="Calculation 2 2 9 4 2" xfId="1950"/>
    <cellStyle name="Calculation 2 2 9 5" xfId="1951"/>
    <cellStyle name="Calculation 2 2 9 5 2" xfId="1952"/>
    <cellStyle name="Calculation 2 2 9 6" xfId="1953"/>
    <cellStyle name="Calculation 2 2 9 6 2" xfId="1954"/>
    <cellStyle name="Calculation 2 2 9 7" xfId="1955"/>
    <cellStyle name="Calculation 2 2 9 7 2" xfId="1956"/>
    <cellStyle name="Calculation 2 2 9 8" xfId="1957"/>
    <cellStyle name="Calculation 2 2 9 8 2" xfId="1958"/>
    <cellStyle name="Calculation 2 2 9 9" xfId="1959"/>
    <cellStyle name="Calculation 2 2 9 9 2" xfId="1960"/>
    <cellStyle name="Calculation 2 3" xfId="1961"/>
    <cellStyle name="Calculation 2 3 10" xfId="1962"/>
    <cellStyle name="Calculation 2 3 10 2" xfId="1963"/>
    <cellStyle name="Calculation 2 3 11" xfId="1964"/>
    <cellStyle name="Calculation 2 3 11 2" xfId="1965"/>
    <cellStyle name="Calculation 2 3 12" xfId="1966"/>
    <cellStyle name="Calculation 2 3 12 2" xfId="1967"/>
    <cellStyle name="Calculation 2 3 13" xfId="1968"/>
    <cellStyle name="Calculation 2 3 13 2" xfId="1969"/>
    <cellStyle name="Calculation 2 3 14" xfId="1970"/>
    <cellStyle name="Calculation 2 3 14 2" xfId="1971"/>
    <cellStyle name="Calculation 2 3 15" xfId="1972"/>
    <cellStyle name="Calculation 2 3 15 2" xfId="1973"/>
    <cellStyle name="Calculation 2 3 16" xfId="1974"/>
    <cellStyle name="Calculation 2 3 16 2" xfId="1975"/>
    <cellStyle name="Calculation 2 3 17" xfId="1976"/>
    <cellStyle name="Calculation 2 3 2" xfId="1977"/>
    <cellStyle name="Calculation 2 3 2 10" xfId="1978"/>
    <cellStyle name="Calculation 2 3 2 10 2" xfId="1979"/>
    <cellStyle name="Calculation 2 3 2 11" xfId="1980"/>
    <cellStyle name="Calculation 2 3 2 11 2" xfId="1981"/>
    <cellStyle name="Calculation 2 3 2 12" xfId="1982"/>
    <cellStyle name="Calculation 2 3 2 2" xfId="1983"/>
    <cellStyle name="Calculation 2 3 2 2 10" xfId="1984"/>
    <cellStyle name="Calculation 2 3 2 2 2" xfId="1985"/>
    <cellStyle name="Calculation 2 3 2 2 2 2" xfId="1986"/>
    <cellStyle name="Calculation 2 3 2 2 2 2 2" xfId="1987"/>
    <cellStyle name="Calculation 2 3 2 2 2 3" xfId="1988"/>
    <cellStyle name="Calculation 2 3 2 2 2 3 2" xfId="1989"/>
    <cellStyle name="Calculation 2 3 2 2 2 4" xfId="1990"/>
    <cellStyle name="Calculation 2 3 2 2 2 4 2" xfId="1991"/>
    <cellStyle name="Calculation 2 3 2 2 2 5" xfId="1992"/>
    <cellStyle name="Calculation 2 3 2 2 2 5 2" xfId="1993"/>
    <cellStyle name="Calculation 2 3 2 2 2 6" xfId="1994"/>
    <cellStyle name="Calculation 2 3 2 2 2 6 2" xfId="1995"/>
    <cellStyle name="Calculation 2 3 2 2 2 7" xfId="1996"/>
    <cellStyle name="Calculation 2 3 2 2 2 7 2" xfId="1997"/>
    <cellStyle name="Calculation 2 3 2 2 2 8" xfId="1998"/>
    <cellStyle name="Calculation 2 3 2 2 3" xfId="1999"/>
    <cellStyle name="Calculation 2 3 2 2 3 2" xfId="2000"/>
    <cellStyle name="Calculation 2 3 2 2 4" xfId="2001"/>
    <cellStyle name="Calculation 2 3 2 2 4 2" xfId="2002"/>
    <cellStyle name="Calculation 2 3 2 2 5" xfId="2003"/>
    <cellStyle name="Calculation 2 3 2 2 5 2" xfId="2004"/>
    <cellStyle name="Calculation 2 3 2 2 6" xfId="2005"/>
    <cellStyle name="Calculation 2 3 2 2 6 2" xfId="2006"/>
    <cellStyle name="Calculation 2 3 2 2 7" xfId="2007"/>
    <cellStyle name="Calculation 2 3 2 2 7 2" xfId="2008"/>
    <cellStyle name="Calculation 2 3 2 2 8" xfId="2009"/>
    <cellStyle name="Calculation 2 3 2 2 8 2" xfId="2010"/>
    <cellStyle name="Calculation 2 3 2 2 9" xfId="2011"/>
    <cellStyle name="Calculation 2 3 2 2 9 2" xfId="2012"/>
    <cellStyle name="Calculation 2 3 2 3" xfId="2013"/>
    <cellStyle name="Calculation 2 3 2 3 10" xfId="2014"/>
    <cellStyle name="Calculation 2 3 2 3 2" xfId="2015"/>
    <cellStyle name="Calculation 2 3 2 3 2 2" xfId="2016"/>
    <cellStyle name="Calculation 2 3 2 3 2 2 2" xfId="2017"/>
    <cellStyle name="Calculation 2 3 2 3 2 3" xfId="2018"/>
    <cellStyle name="Calculation 2 3 2 3 2 3 2" xfId="2019"/>
    <cellStyle name="Calculation 2 3 2 3 2 4" xfId="2020"/>
    <cellStyle name="Calculation 2 3 2 3 2 4 2" xfId="2021"/>
    <cellStyle name="Calculation 2 3 2 3 2 5" xfId="2022"/>
    <cellStyle name="Calculation 2 3 2 3 2 5 2" xfId="2023"/>
    <cellStyle name="Calculation 2 3 2 3 2 6" xfId="2024"/>
    <cellStyle name="Calculation 2 3 2 3 2 6 2" xfId="2025"/>
    <cellStyle name="Calculation 2 3 2 3 2 7" xfId="2026"/>
    <cellStyle name="Calculation 2 3 2 3 2 7 2" xfId="2027"/>
    <cellStyle name="Calculation 2 3 2 3 2 8" xfId="2028"/>
    <cellStyle name="Calculation 2 3 2 3 3" xfId="2029"/>
    <cellStyle name="Calculation 2 3 2 3 3 2" xfId="2030"/>
    <cellStyle name="Calculation 2 3 2 3 4" xfId="2031"/>
    <cellStyle name="Calculation 2 3 2 3 4 2" xfId="2032"/>
    <cellStyle name="Calculation 2 3 2 3 5" xfId="2033"/>
    <cellStyle name="Calculation 2 3 2 3 5 2" xfId="2034"/>
    <cellStyle name="Calculation 2 3 2 3 6" xfId="2035"/>
    <cellStyle name="Calculation 2 3 2 3 6 2" xfId="2036"/>
    <cellStyle name="Calculation 2 3 2 3 7" xfId="2037"/>
    <cellStyle name="Calculation 2 3 2 3 7 2" xfId="2038"/>
    <cellStyle name="Calculation 2 3 2 3 8" xfId="2039"/>
    <cellStyle name="Calculation 2 3 2 3 8 2" xfId="2040"/>
    <cellStyle name="Calculation 2 3 2 3 9" xfId="2041"/>
    <cellStyle name="Calculation 2 3 2 3 9 2" xfId="2042"/>
    <cellStyle name="Calculation 2 3 2 4" xfId="2043"/>
    <cellStyle name="Calculation 2 3 2 4 2" xfId="2044"/>
    <cellStyle name="Calculation 2 3 2 4 2 2" xfId="2045"/>
    <cellStyle name="Calculation 2 3 2 4 3" xfId="2046"/>
    <cellStyle name="Calculation 2 3 2 4 3 2" xfId="2047"/>
    <cellStyle name="Calculation 2 3 2 4 4" xfId="2048"/>
    <cellStyle name="Calculation 2 3 2 4 4 2" xfId="2049"/>
    <cellStyle name="Calculation 2 3 2 4 5" xfId="2050"/>
    <cellStyle name="Calculation 2 3 2 4 5 2" xfId="2051"/>
    <cellStyle name="Calculation 2 3 2 4 6" xfId="2052"/>
    <cellStyle name="Calculation 2 3 2 4 6 2" xfId="2053"/>
    <cellStyle name="Calculation 2 3 2 4 7" xfId="2054"/>
    <cellStyle name="Calculation 2 3 2 4 7 2" xfId="2055"/>
    <cellStyle name="Calculation 2 3 2 4 8" xfId="2056"/>
    <cellStyle name="Calculation 2 3 2 5" xfId="2057"/>
    <cellStyle name="Calculation 2 3 2 5 2" xfId="2058"/>
    <cellStyle name="Calculation 2 3 2 6" xfId="2059"/>
    <cellStyle name="Calculation 2 3 2 6 2" xfId="2060"/>
    <cellStyle name="Calculation 2 3 2 7" xfId="2061"/>
    <cellStyle name="Calculation 2 3 2 7 2" xfId="2062"/>
    <cellStyle name="Calculation 2 3 2 8" xfId="2063"/>
    <cellStyle name="Calculation 2 3 2 8 2" xfId="2064"/>
    <cellStyle name="Calculation 2 3 2 9" xfId="2065"/>
    <cellStyle name="Calculation 2 3 2 9 2" xfId="2066"/>
    <cellStyle name="Calculation 2 3 3" xfId="2067"/>
    <cellStyle name="Calculation 2 3 3 10" xfId="2068"/>
    <cellStyle name="Calculation 2 3 3 10 2" xfId="2069"/>
    <cellStyle name="Calculation 2 3 3 11" xfId="2070"/>
    <cellStyle name="Calculation 2 3 3 11 2" xfId="2071"/>
    <cellStyle name="Calculation 2 3 3 12" xfId="2072"/>
    <cellStyle name="Calculation 2 3 3 2" xfId="2073"/>
    <cellStyle name="Calculation 2 3 3 2 10" xfId="2074"/>
    <cellStyle name="Calculation 2 3 3 2 2" xfId="2075"/>
    <cellStyle name="Calculation 2 3 3 2 2 2" xfId="2076"/>
    <cellStyle name="Calculation 2 3 3 2 2 2 2" xfId="2077"/>
    <cellStyle name="Calculation 2 3 3 2 2 3" xfId="2078"/>
    <cellStyle name="Calculation 2 3 3 2 2 3 2" xfId="2079"/>
    <cellStyle name="Calculation 2 3 3 2 2 4" xfId="2080"/>
    <cellStyle name="Calculation 2 3 3 2 2 4 2" xfId="2081"/>
    <cellStyle name="Calculation 2 3 3 2 2 5" xfId="2082"/>
    <cellStyle name="Calculation 2 3 3 2 2 5 2" xfId="2083"/>
    <cellStyle name="Calculation 2 3 3 2 2 6" xfId="2084"/>
    <cellStyle name="Calculation 2 3 3 2 2 6 2" xfId="2085"/>
    <cellStyle name="Calculation 2 3 3 2 2 7" xfId="2086"/>
    <cellStyle name="Calculation 2 3 3 2 2 7 2" xfId="2087"/>
    <cellStyle name="Calculation 2 3 3 2 2 8" xfId="2088"/>
    <cellStyle name="Calculation 2 3 3 2 3" xfId="2089"/>
    <cellStyle name="Calculation 2 3 3 2 3 2" xfId="2090"/>
    <cellStyle name="Calculation 2 3 3 2 4" xfId="2091"/>
    <cellStyle name="Calculation 2 3 3 2 4 2" xfId="2092"/>
    <cellStyle name="Calculation 2 3 3 2 5" xfId="2093"/>
    <cellStyle name="Calculation 2 3 3 2 5 2" xfId="2094"/>
    <cellStyle name="Calculation 2 3 3 2 6" xfId="2095"/>
    <cellStyle name="Calculation 2 3 3 2 6 2" xfId="2096"/>
    <cellStyle name="Calculation 2 3 3 2 7" xfId="2097"/>
    <cellStyle name="Calculation 2 3 3 2 7 2" xfId="2098"/>
    <cellStyle name="Calculation 2 3 3 2 8" xfId="2099"/>
    <cellStyle name="Calculation 2 3 3 2 8 2" xfId="2100"/>
    <cellStyle name="Calculation 2 3 3 2 9" xfId="2101"/>
    <cellStyle name="Calculation 2 3 3 2 9 2" xfId="2102"/>
    <cellStyle name="Calculation 2 3 3 3" xfId="2103"/>
    <cellStyle name="Calculation 2 3 3 3 10" xfId="2104"/>
    <cellStyle name="Calculation 2 3 3 3 2" xfId="2105"/>
    <cellStyle name="Calculation 2 3 3 3 2 2" xfId="2106"/>
    <cellStyle name="Calculation 2 3 3 3 2 2 2" xfId="2107"/>
    <cellStyle name="Calculation 2 3 3 3 2 3" xfId="2108"/>
    <cellStyle name="Calculation 2 3 3 3 2 3 2" xfId="2109"/>
    <cellStyle name="Calculation 2 3 3 3 2 4" xfId="2110"/>
    <cellStyle name="Calculation 2 3 3 3 2 4 2" xfId="2111"/>
    <cellStyle name="Calculation 2 3 3 3 2 5" xfId="2112"/>
    <cellStyle name="Calculation 2 3 3 3 2 5 2" xfId="2113"/>
    <cellStyle name="Calculation 2 3 3 3 2 6" xfId="2114"/>
    <cellStyle name="Calculation 2 3 3 3 2 6 2" xfId="2115"/>
    <cellStyle name="Calculation 2 3 3 3 2 7" xfId="2116"/>
    <cellStyle name="Calculation 2 3 3 3 2 7 2" xfId="2117"/>
    <cellStyle name="Calculation 2 3 3 3 2 8" xfId="2118"/>
    <cellStyle name="Calculation 2 3 3 3 3" xfId="2119"/>
    <cellStyle name="Calculation 2 3 3 3 3 2" xfId="2120"/>
    <cellStyle name="Calculation 2 3 3 3 4" xfId="2121"/>
    <cellStyle name="Calculation 2 3 3 3 4 2" xfId="2122"/>
    <cellStyle name="Calculation 2 3 3 3 5" xfId="2123"/>
    <cellStyle name="Calculation 2 3 3 3 5 2" xfId="2124"/>
    <cellStyle name="Calculation 2 3 3 3 6" xfId="2125"/>
    <cellStyle name="Calculation 2 3 3 3 6 2" xfId="2126"/>
    <cellStyle name="Calculation 2 3 3 3 7" xfId="2127"/>
    <cellStyle name="Calculation 2 3 3 3 7 2" xfId="2128"/>
    <cellStyle name="Calculation 2 3 3 3 8" xfId="2129"/>
    <cellStyle name="Calculation 2 3 3 3 8 2" xfId="2130"/>
    <cellStyle name="Calculation 2 3 3 3 9" xfId="2131"/>
    <cellStyle name="Calculation 2 3 3 3 9 2" xfId="2132"/>
    <cellStyle name="Calculation 2 3 3 4" xfId="2133"/>
    <cellStyle name="Calculation 2 3 3 4 2" xfId="2134"/>
    <cellStyle name="Calculation 2 3 3 4 2 2" xfId="2135"/>
    <cellStyle name="Calculation 2 3 3 4 3" xfId="2136"/>
    <cellStyle name="Calculation 2 3 3 4 3 2" xfId="2137"/>
    <cellStyle name="Calculation 2 3 3 4 4" xfId="2138"/>
    <cellStyle name="Calculation 2 3 3 4 4 2" xfId="2139"/>
    <cellStyle name="Calculation 2 3 3 4 5" xfId="2140"/>
    <cellStyle name="Calculation 2 3 3 4 5 2" xfId="2141"/>
    <cellStyle name="Calculation 2 3 3 4 6" xfId="2142"/>
    <cellStyle name="Calculation 2 3 3 4 6 2" xfId="2143"/>
    <cellStyle name="Calculation 2 3 3 4 7" xfId="2144"/>
    <cellStyle name="Calculation 2 3 3 4 7 2" xfId="2145"/>
    <cellStyle name="Calculation 2 3 3 4 8" xfId="2146"/>
    <cellStyle name="Calculation 2 3 3 5" xfId="2147"/>
    <cellStyle name="Calculation 2 3 3 5 2" xfId="2148"/>
    <cellStyle name="Calculation 2 3 3 6" xfId="2149"/>
    <cellStyle name="Calculation 2 3 3 6 2" xfId="2150"/>
    <cellStyle name="Calculation 2 3 3 7" xfId="2151"/>
    <cellStyle name="Calculation 2 3 3 7 2" xfId="2152"/>
    <cellStyle name="Calculation 2 3 3 8" xfId="2153"/>
    <cellStyle name="Calculation 2 3 3 8 2" xfId="2154"/>
    <cellStyle name="Calculation 2 3 3 9" xfId="2155"/>
    <cellStyle name="Calculation 2 3 3 9 2" xfId="2156"/>
    <cellStyle name="Calculation 2 3 4" xfId="2157"/>
    <cellStyle name="Calculation 2 3 4 10" xfId="2158"/>
    <cellStyle name="Calculation 2 3 4 2" xfId="2159"/>
    <cellStyle name="Calculation 2 3 4 2 2" xfId="2160"/>
    <cellStyle name="Calculation 2 3 4 2 2 2" xfId="2161"/>
    <cellStyle name="Calculation 2 3 4 2 3" xfId="2162"/>
    <cellStyle name="Calculation 2 3 4 2 3 2" xfId="2163"/>
    <cellStyle name="Calculation 2 3 4 2 4" xfId="2164"/>
    <cellStyle name="Calculation 2 3 4 2 4 2" xfId="2165"/>
    <cellStyle name="Calculation 2 3 4 2 5" xfId="2166"/>
    <cellStyle name="Calculation 2 3 4 2 5 2" xfId="2167"/>
    <cellStyle name="Calculation 2 3 4 2 6" xfId="2168"/>
    <cellStyle name="Calculation 2 3 4 2 6 2" xfId="2169"/>
    <cellStyle name="Calculation 2 3 4 2 7" xfId="2170"/>
    <cellStyle name="Calculation 2 3 4 2 7 2" xfId="2171"/>
    <cellStyle name="Calculation 2 3 4 2 8" xfId="2172"/>
    <cellStyle name="Calculation 2 3 4 3" xfId="2173"/>
    <cellStyle name="Calculation 2 3 4 3 2" xfId="2174"/>
    <cellStyle name="Calculation 2 3 4 4" xfId="2175"/>
    <cellStyle name="Calculation 2 3 4 4 2" xfId="2176"/>
    <cellStyle name="Calculation 2 3 4 5" xfId="2177"/>
    <cellStyle name="Calculation 2 3 4 5 2" xfId="2178"/>
    <cellStyle name="Calculation 2 3 4 6" xfId="2179"/>
    <cellStyle name="Calculation 2 3 4 6 2" xfId="2180"/>
    <cellStyle name="Calculation 2 3 4 7" xfId="2181"/>
    <cellStyle name="Calculation 2 3 4 7 2" xfId="2182"/>
    <cellStyle name="Calculation 2 3 4 8" xfId="2183"/>
    <cellStyle name="Calculation 2 3 4 8 2" xfId="2184"/>
    <cellStyle name="Calculation 2 3 4 9" xfId="2185"/>
    <cellStyle name="Calculation 2 3 4 9 2" xfId="2186"/>
    <cellStyle name="Calculation 2 3 5" xfId="2187"/>
    <cellStyle name="Calculation 2 3 5 10" xfId="2188"/>
    <cellStyle name="Calculation 2 3 5 2" xfId="2189"/>
    <cellStyle name="Calculation 2 3 5 2 2" xfId="2190"/>
    <cellStyle name="Calculation 2 3 5 2 2 2" xfId="2191"/>
    <cellStyle name="Calculation 2 3 5 2 3" xfId="2192"/>
    <cellStyle name="Calculation 2 3 5 2 3 2" xfId="2193"/>
    <cellStyle name="Calculation 2 3 5 2 4" xfId="2194"/>
    <cellStyle name="Calculation 2 3 5 2 4 2" xfId="2195"/>
    <cellStyle name="Calculation 2 3 5 2 5" xfId="2196"/>
    <cellStyle name="Calculation 2 3 5 2 5 2" xfId="2197"/>
    <cellStyle name="Calculation 2 3 5 2 6" xfId="2198"/>
    <cellStyle name="Calculation 2 3 5 2 6 2" xfId="2199"/>
    <cellStyle name="Calculation 2 3 5 2 7" xfId="2200"/>
    <cellStyle name="Calculation 2 3 5 2 7 2" xfId="2201"/>
    <cellStyle name="Calculation 2 3 5 2 8" xfId="2202"/>
    <cellStyle name="Calculation 2 3 5 3" xfId="2203"/>
    <cellStyle name="Calculation 2 3 5 3 2" xfId="2204"/>
    <cellStyle name="Calculation 2 3 5 4" xfId="2205"/>
    <cellStyle name="Calculation 2 3 5 4 2" xfId="2206"/>
    <cellStyle name="Calculation 2 3 5 5" xfId="2207"/>
    <cellStyle name="Calculation 2 3 5 5 2" xfId="2208"/>
    <cellStyle name="Calculation 2 3 5 6" xfId="2209"/>
    <cellStyle name="Calculation 2 3 5 6 2" xfId="2210"/>
    <cellStyle name="Calculation 2 3 5 7" xfId="2211"/>
    <cellStyle name="Calculation 2 3 5 7 2" xfId="2212"/>
    <cellStyle name="Calculation 2 3 5 8" xfId="2213"/>
    <cellStyle name="Calculation 2 3 5 8 2" xfId="2214"/>
    <cellStyle name="Calculation 2 3 5 9" xfId="2215"/>
    <cellStyle name="Calculation 2 3 5 9 2" xfId="2216"/>
    <cellStyle name="Calculation 2 3 6" xfId="2217"/>
    <cellStyle name="Calculation 2 3 6 10" xfId="2218"/>
    <cellStyle name="Calculation 2 3 6 2" xfId="2219"/>
    <cellStyle name="Calculation 2 3 6 2 2" xfId="2220"/>
    <cellStyle name="Calculation 2 3 6 2 2 2" xfId="2221"/>
    <cellStyle name="Calculation 2 3 6 2 3" xfId="2222"/>
    <cellStyle name="Calculation 2 3 6 2 3 2" xfId="2223"/>
    <cellStyle name="Calculation 2 3 6 2 4" xfId="2224"/>
    <cellStyle name="Calculation 2 3 6 2 4 2" xfId="2225"/>
    <cellStyle name="Calculation 2 3 6 2 5" xfId="2226"/>
    <cellStyle name="Calculation 2 3 6 2 5 2" xfId="2227"/>
    <cellStyle name="Calculation 2 3 6 2 6" xfId="2228"/>
    <cellStyle name="Calculation 2 3 6 2 6 2" xfId="2229"/>
    <cellStyle name="Calculation 2 3 6 2 7" xfId="2230"/>
    <cellStyle name="Calculation 2 3 6 2 7 2" xfId="2231"/>
    <cellStyle name="Calculation 2 3 6 2 8" xfId="2232"/>
    <cellStyle name="Calculation 2 3 6 3" xfId="2233"/>
    <cellStyle name="Calculation 2 3 6 3 2" xfId="2234"/>
    <cellStyle name="Calculation 2 3 6 4" xfId="2235"/>
    <cellStyle name="Calculation 2 3 6 4 2" xfId="2236"/>
    <cellStyle name="Calculation 2 3 6 5" xfId="2237"/>
    <cellStyle name="Calculation 2 3 6 5 2" xfId="2238"/>
    <cellStyle name="Calculation 2 3 6 6" xfId="2239"/>
    <cellStyle name="Calculation 2 3 6 6 2" xfId="2240"/>
    <cellStyle name="Calculation 2 3 6 7" xfId="2241"/>
    <cellStyle name="Calculation 2 3 6 7 2" xfId="2242"/>
    <cellStyle name="Calculation 2 3 6 8" xfId="2243"/>
    <cellStyle name="Calculation 2 3 6 8 2" xfId="2244"/>
    <cellStyle name="Calculation 2 3 6 9" xfId="2245"/>
    <cellStyle name="Calculation 2 3 6 9 2" xfId="2246"/>
    <cellStyle name="Calculation 2 3 7" xfId="2247"/>
    <cellStyle name="Calculation 2 3 7 10" xfId="2248"/>
    <cellStyle name="Calculation 2 3 7 2" xfId="2249"/>
    <cellStyle name="Calculation 2 3 7 2 2" xfId="2250"/>
    <cellStyle name="Calculation 2 3 7 2 2 2" xfId="2251"/>
    <cellStyle name="Calculation 2 3 7 2 3" xfId="2252"/>
    <cellStyle name="Calculation 2 3 7 2 3 2" xfId="2253"/>
    <cellStyle name="Calculation 2 3 7 2 4" xfId="2254"/>
    <cellStyle name="Calculation 2 3 7 2 4 2" xfId="2255"/>
    <cellStyle name="Calculation 2 3 7 2 5" xfId="2256"/>
    <cellStyle name="Calculation 2 3 7 2 5 2" xfId="2257"/>
    <cellStyle name="Calculation 2 3 7 2 6" xfId="2258"/>
    <cellStyle name="Calculation 2 3 7 2 6 2" xfId="2259"/>
    <cellStyle name="Calculation 2 3 7 2 7" xfId="2260"/>
    <cellStyle name="Calculation 2 3 7 2 7 2" xfId="2261"/>
    <cellStyle name="Calculation 2 3 7 2 8" xfId="2262"/>
    <cellStyle name="Calculation 2 3 7 3" xfId="2263"/>
    <cellStyle name="Calculation 2 3 7 3 2" xfId="2264"/>
    <cellStyle name="Calculation 2 3 7 4" xfId="2265"/>
    <cellStyle name="Calculation 2 3 7 4 2" xfId="2266"/>
    <cellStyle name="Calculation 2 3 7 5" xfId="2267"/>
    <cellStyle name="Calculation 2 3 7 5 2" xfId="2268"/>
    <cellStyle name="Calculation 2 3 7 6" xfId="2269"/>
    <cellStyle name="Calculation 2 3 7 6 2" xfId="2270"/>
    <cellStyle name="Calculation 2 3 7 7" xfId="2271"/>
    <cellStyle name="Calculation 2 3 7 7 2" xfId="2272"/>
    <cellStyle name="Calculation 2 3 7 8" xfId="2273"/>
    <cellStyle name="Calculation 2 3 7 8 2" xfId="2274"/>
    <cellStyle name="Calculation 2 3 7 9" xfId="2275"/>
    <cellStyle name="Calculation 2 3 7 9 2" xfId="2276"/>
    <cellStyle name="Calculation 2 3 8" xfId="2277"/>
    <cellStyle name="Calculation 2 3 8 10" xfId="2278"/>
    <cellStyle name="Calculation 2 3 8 2" xfId="2279"/>
    <cellStyle name="Calculation 2 3 8 2 2" xfId="2280"/>
    <cellStyle name="Calculation 2 3 8 2 2 2" xfId="2281"/>
    <cellStyle name="Calculation 2 3 8 2 3" xfId="2282"/>
    <cellStyle name="Calculation 2 3 8 2 3 2" xfId="2283"/>
    <cellStyle name="Calculation 2 3 8 2 4" xfId="2284"/>
    <cellStyle name="Calculation 2 3 8 2 4 2" xfId="2285"/>
    <cellStyle name="Calculation 2 3 8 2 5" xfId="2286"/>
    <cellStyle name="Calculation 2 3 8 2 5 2" xfId="2287"/>
    <cellStyle name="Calculation 2 3 8 2 6" xfId="2288"/>
    <cellStyle name="Calculation 2 3 8 2 6 2" xfId="2289"/>
    <cellStyle name="Calculation 2 3 8 2 7" xfId="2290"/>
    <cellStyle name="Calculation 2 3 8 2 7 2" xfId="2291"/>
    <cellStyle name="Calculation 2 3 8 2 8" xfId="2292"/>
    <cellStyle name="Calculation 2 3 8 3" xfId="2293"/>
    <cellStyle name="Calculation 2 3 8 3 2" xfId="2294"/>
    <cellStyle name="Calculation 2 3 8 4" xfId="2295"/>
    <cellStyle name="Calculation 2 3 8 4 2" xfId="2296"/>
    <cellStyle name="Calculation 2 3 8 5" xfId="2297"/>
    <cellStyle name="Calculation 2 3 8 5 2" xfId="2298"/>
    <cellStyle name="Calculation 2 3 8 6" xfId="2299"/>
    <cellStyle name="Calculation 2 3 8 6 2" xfId="2300"/>
    <cellStyle name="Calculation 2 3 8 7" xfId="2301"/>
    <cellStyle name="Calculation 2 3 8 7 2" xfId="2302"/>
    <cellStyle name="Calculation 2 3 8 8" xfId="2303"/>
    <cellStyle name="Calculation 2 3 8 8 2" xfId="2304"/>
    <cellStyle name="Calculation 2 3 8 9" xfId="2305"/>
    <cellStyle name="Calculation 2 3 8 9 2" xfId="2306"/>
    <cellStyle name="Calculation 2 3 9" xfId="2307"/>
    <cellStyle name="Calculation 2 3 9 2" xfId="2308"/>
    <cellStyle name="Calculation 2 3 9 2 2" xfId="2309"/>
    <cellStyle name="Calculation 2 3 9 3" xfId="2310"/>
    <cellStyle name="Calculation 2 3 9 3 2" xfId="2311"/>
    <cellStyle name="Calculation 2 3 9 4" xfId="2312"/>
    <cellStyle name="Calculation 2 3 9 4 2" xfId="2313"/>
    <cellStyle name="Calculation 2 3 9 5" xfId="2314"/>
    <cellStyle name="Calculation 2 3 9 5 2" xfId="2315"/>
    <cellStyle name="Calculation 2 3 9 6" xfId="2316"/>
    <cellStyle name="Calculation 2 3 9 6 2" xfId="2317"/>
    <cellStyle name="Calculation 2 3 9 7" xfId="2318"/>
    <cellStyle name="Calculation 2 3 9 7 2" xfId="2319"/>
    <cellStyle name="Calculation 2 3 9 8" xfId="2320"/>
    <cellStyle name="Cálculo" xfId="663"/>
    <cellStyle name="Celda de comprobación" xfId="664"/>
    <cellStyle name="Celda vinculada" xfId="665"/>
    <cellStyle name="Celkem" xfId="666"/>
    <cellStyle name="Check Cell 2" xfId="32"/>
    <cellStyle name="Chybně" xfId="667"/>
    <cellStyle name="Column" xfId="668"/>
    <cellStyle name="Comma" xfId="1" builtinId="3"/>
    <cellStyle name="Comma [00]" xfId="669"/>
    <cellStyle name="Comma 10" xfId="11734"/>
    <cellStyle name="Comma 11" xfId="11737"/>
    <cellStyle name="Comma 12" xfId="11738"/>
    <cellStyle name="Comma 13" xfId="11741"/>
    <cellStyle name="Comma 14" xfId="11746"/>
    <cellStyle name="Comma 15" xfId="11749"/>
    <cellStyle name="Comma 16" xfId="11750"/>
    <cellStyle name="Comma 17" xfId="11753"/>
    <cellStyle name="Comma 18" xfId="11756"/>
    <cellStyle name="Comma 19" xfId="11759"/>
    <cellStyle name="Comma 2" xfId="670"/>
    <cellStyle name="Comma 2 10" xfId="2321"/>
    <cellStyle name="Comma 2 11" xfId="11722"/>
    <cellStyle name="Comma 2 12" xfId="1201"/>
    <cellStyle name="Comma 2 2" xfId="671"/>
    <cellStyle name="Comma 2 2 2" xfId="2322"/>
    <cellStyle name="Comma 2 3" xfId="2323"/>
    <cellStyle name="Comma 2 4" xfId="2324"/>
    <cellStyle name="Comma 2 5" xfId="2325"/>
    <cellStyle name="Comma 2 6" xfId="2326"/>
    <cellStyle name="Comma 2 7" xfId="2327"/>
    <cellStyle name="Comma 2 8" xfId="2328"/>
    <cellStyle name="Comma 2 9" xfId="11716"/>
    <cellStyle name="Comma 20" xfId="11762"/>
    <cellStyle name="Comma 21" xfId="11767"/>
    <cellStyle name="Comma 22" xfId="11770"/>
    <cellStyle name="Comma 23" xfId="11771"/>
    <cellStyle name="Comma 24" xfId="11774"/>
    <cellStyle name="Comma 25" xfId="12028"/>
    <cellStyle name="Comma 26" xfId="12029"/>
    <cellStyle name="Comma 27" xfId="12030"/>
    <cellStyle name="Comma 28" xfId="12031"/>
    <cellStyle name="Comma 3" xfId="1202"/>
    <cellStyle name="Comma 3 10" xfId="2329"/>
    <cellStyle name="Comma 3 11" xfId="11723"/>
    <cellStyle name="Comma 3 2" xfId="2330"/>
    <cellStyle name="Comma 3 2 2" xfId="2331"/>
    <cellStyle name="Comma 3 3" xfId="2332"/>
    <cellStyle name="Comma 3 4" xfId="2333"/>
    <cellStyle name="Comma 3 5" xfId="2334"/>
    <cellStyle name="Comma 3 6" xfId="2335"/>
    <cellStyle name="Comma 3 7" xfId="2336"/>
    <cellStyle name="Comma 3 8" xfId="2337"/>
    <cellStyle name="Comma 3 9" xfId="11717"/>
    <cellStyle name="Comma 4" xfId="1199"/>
    <cellStyle name="Comma 4 2" xfId="11718"/>
    <cellStyle name="Comma 4 3" xfId="2338"/>
    <cellStyle name="Comma 5" xfId="1204"/>
    <cellStyle name="Comma 5 2" xfId="11719"/>
    <cellStyle name="Comma 5 3" xfId="2339"/>
    <cellStyle name="Comma 6" xfId="2340"/>
    <cellStyle name="Comma 7" xfId="1198"/>
    <cellStyle name="Comma 7 2" xfId="11724"/>
    <cellStyle name="Comma 8" xfId="11728"/>
    <cellStyle name="Comma 9" xfId="11731"/>
    <cellStyle name="Comma(2)" xfId="672"/>
    <cellStyle name="Comma0" xfId="673"/>
    <cellStyle name="Comma0 - Modelo1" xfId="674"/>
    <cellStyle name="Comma0 - Stil2" xfId="675"/>
    <cellStyle name="Comma0 - Stil3" xfId="676"/>
    <cellStyle name="Comma0 - Style1" xfId="677"/>
    <cellStyle name="Comma0 2" xfId="1159"/>
    <cellStyle name="Comma1 - Modelo2" xfId="678"/>
    <cellStyle name="Comma1 - Style2" xfId="679"/>
    <cellStyle name="Comment" xfId="680"/>
    <cellStyle name="Comment 2" xfId="681"/>
    <cellStyle name="Comment_Presupuesto Unitarios 2010 Consolidado Rev 6" xfId="682"/>
    <cellStyle name="Comments" xfId="683"/>
    <cellStyle name="Cuenta Intercompañia" xfId="684"/>
    <cellStyle name="Cuenta Intercompañia 2" xfId="685"/>
    <cellStyle name="Cuenta-Subcuenta" xfId="686"/>
    <cellStyle name="Cuenta-Subcuenta 2" xfId="687"/>
    <cellStyle name="Currency [00]" xfId="688"/>
    <cellStyle name="Currency 2" xfId="689"/>
    <cellStyle name="Currency 2 2" xfId="690"/>
    <cellStyle name="Currency 2 3" xfId="11720"/>
    <cellStyle name="Currency 2 4" xfId="2341"/>
    <cellStyle name="Currency 2 5" xfId="1203"/>
    <cellStyle name="Currency 3" xfId="2342"/>
    <cellStyle name="Currency 3 2" xfId="2343"/>
    <cellStyle name="Currency 4" xfId="11715"/>
    <cellStyle name="Currency0" xfId="691"/>
    <cellStyle name="Currency0 2" xfId="1160"/>
    <cellStyle name="custom" xfId="692"/>
    <cellStyle name="custom 2" xfId="693"/>
    <cellStyle name="custom 3" xfId="1161"/>
    <cellStyle name="custom_Fuel Mix" xfId="694"/>
    <cellStyle name="Dane wejściowe" xfId="695"/>
    <cellStyle name="Dane wyjściowe" xfId="696"/>
    <cellStyle name="Data Enter" xfId="697"/>
    <cellStyle name="Date" xfId="698"/>
    <cellStyle name="Date Short" xfId="699"/>
    <cellStyle name="Date_~4757589" xfId="700"/>
    <cellStyle name="DateTime" xfId="701"/>
    <cellStyle name="DateTime 2" xfId="1162"/>
    <cellStyle name="Dcml0" xfId="702"/>
    <cellStyle name="Dcml1" xfId="703"/>
    <cellStyle name="Dcml2" xfId="704"/>
    <cellStyle name="Dept" xfId="705"/>
    <cellStyle name="Descrip" xfId="706"/>
    <cellStyle name="Descrip 2" xfId="707"/>
    <cellStyle name="Descrip_Presupuesto Unitarios 2010 Consolidado Rev 6" xfId="708"/>
    <cellStyle name="Dia" xfId="709"/>
    <cellStyle name="Dia 2" xfId="710"/>
    <cellStyle name="Dia 2 2" xfId="11976"/>
    <cellStyle name="Dobre" xfId="711"/>
    <cellStyle name="Encabez1" xfId="712"/>
    <cellStyle name="Encabez1 2" xfId="713"/>
    <cellStyle name="Encabez1 2 2" xfId="11977"/>
    <cellStyle name="Encabez2" xfId="714"/>
    <cellStyle name="Encabez2 2" xfId="715"/>
    <cellStyle name="Encabez2 2 2" xfId="11978"/>
    <cellStyle name="Encabezado 4" xfId="716"/>
    <cellStyle name="Énfasis 1" xfId="717"/>
    <cellStyle name="Énfasis 1 2" xfId="718"/>
    <cellStyle name="Énfasis 1_Presupuesto Unitarios 2010 Consolidado Rev 6" xfId="719"/>
    <cellStyle name="Énfasis 2" xfId="720"/>
    <cellStyle name="Énfasis 2 2" xfId="721"/>
    <cellStyle name="Énfasis 2_Presupuesto Unitarios 2010 Consolidado Rev 6" xfId="722"/>
    <cellStyle name="Énfasis 3" xfId="723"/>
    <cellStyle name="Énfasis 3 2" xfId="724"/>
    <cellStyle name="Énfasis 3_Presupuesto Unitarios 2010 Consolidado Rev 6" xfId="725"/>
    <cellStyle name="Énfasis1" xfId="726"/>
    <cellStyle name="Énfasis1 - 20%" xfId="727"/>
    <cellStyle name="Énfasis1 - 20% 2" xfId="728"/>
    <cellStyle name="Énfasis1 - 20%_Presupuesto Unitarios 2010 Consolidado Rev 6" xfId="729"/>
    <cellStyle name="Énfasis1 - 40%" xfId="730"/>
    <cellStyle name="Énfasis1 - 40% 2" xfId="731"/>
    <cellStyle name="Énfasis1 - 40%_Presupuesto Unitarios 2010 Consolidado Rev 6" xfId="732"/>
    <cellStyle name="Énfasis1 - 60%" xfId="733"/>
    <cellStyle name="Énfasis1 - 60% 2" xfId="734"/>
    <cellStyle name="Énfasis1 - 60%_Presupuesto Unitarios 2010 Consolidado Rev 6" xfId="735"/>
    <cellStyle name="Énfasis1_MacroEcon" xfId="736"/>
    <cellStyle name="Énfasis2" xfId="737"/>
    <cellStyle name="Énfasis2 - 20%" xfId="738"/>
    <cellStyle name="Énfasis2 - 20% 2" xfId="739"/>
    <cellStyle name="Énfasis2 - 20%_Presupuesto Unitarios 2010 Consolidado Rev 6" xfId="740"/>
    <cellStyle name="Énfasis2 - 40%" xfId="741"/>
    <cellStyle name="Énfasis2 - 40% 2" xfId="742"/>
    <cellStyle name="Énfasis2 - 40%_Presupuesto Unitarios 2010 Consolidado Rev 6" xfId="743"/>
    <cellStyle name="Énfasis2 - 60%" xfId="744"/>
    <cellStyle name="Énfasis2 - 60% 2" xfId="745"/>
    <cellStyle name="Énfasis2 - 60%_Presupuesto Unitarios 2010 Consolidado Rev 6" xfId="746"/>
    <cellStyle name="Énfasis2_MacroEcon" xfId="747"/>
    <cellStyle name="Énfasis3" xfId="748"/>
    <cellStyle name="Énfasis3 - 20%" xfId="749"/>
    <cellStyle name="Énfasis3 - 20% 2" xfId="750"/>
    <cellStyle name="Énfasis3 - 20%_Presupuesto Unitarios 2010 Consolidado Rev 6" xfId="751"/>
    <cellStyle name="Énfasis3 - 40%" xfId="752"/>
    <cellStyle name="Énfasis3 - 40% 2" xfId="753"/>
    <cellStyle name="Énfasis3 - 40%_Presupuesto Unitarios 2010 Consolidado Rev 6" xfId="754"/>
    <cellStyle name="Énfasis3 - 60%" xfId="755"/>
    <cellStyle name="Énfasis3 - 60% 2" xfId="756"/>
    <cellStyle name="Énfasis3 - 60%_Presupuesto Unitarios 2010 Consolidado Rev 6" xfId="757"/>
    <cellStyle name="Énfasis3_MacroEcon" xfId="758"/>
    <cellStyle name="Énfasis4" xfId="759"/>
    <cellStyle name="Énfasis4 - 20%" xfId="760"/>
    <cellStyle name="Énfasis4 - 20% 2" xfId="761"/>
    <cellStyle name="Énfasis4 - 20%_Presupuesto Unitarios 2010 Consolidado Rev 6" xfId="762"/>
    <cellStyle name="Énfasis4 - 40%" xfId="763"/>
    <cellStyle name="Énfasis4 - 40% 2" xfId="764"/>
    <cellStyle name="Énfasis4 - 40%_Presupuesto Unitarios 2010 Consolidado Rev 6" xfId="765"/>
    <cellStyle name="Énfasis4 - 60%" xfId="766"/>
    <cellStyle name="Énfasis4 - 60% 2" xfId="767"/>
    <cellStyle name="Énfasis4 - 60%_Presupuesto Unitarios 2010 Consolidado Rev 6" xfId="768"/>
    <cellStyle name="Énfasis4_MacroEcon" xfId="769"/>
    <cellStyle name="Énfasis5" xfId="770"/>
    <cellStyle name="Énfasis5 - 20%" xfId="771"/>
    <cellStyle name="Énfasis5 - 20% 2" xfId="772"/>
    <cellStyle name="Énfasis5 - 20%_Presupuesto Unitarios 2010 Consolidado Rev 6" xfId="773"/>
    <cellStyle name="Énfasis5 - 40%" xfId="774"/>
    <cellStyle name="Énfasis5 - 40% 2" xfId="775"/>
    <cellStyle name="Énfasis5 - 40%_Presupuesto Unitarios 2010 Consolidado Rev 6" xfId="776"/>
    <cellStyle name="Énfasis5 - 60%" xfId="777"/>
    <cellStyle name="Énfasis5 - 60% 2" xfId="778"/>
    <cellStyle name="Énfasis5 - 60%_Presupuesto Unitarios 2010 Consolidado Rev 6" xfId="779"/>
    <cellStyle name="Énfasis5_MacroEcon" xfId="780"/>
    <cellStyle name="Énfasis6" xfId="781"/>
    <cellStyle name="Énfasis6 - 20%" xfId="782"/>
    <cellStyle name="Énfasis6 - 20% 2" xfId="783"/>
    <cellStyle name="Énfasis6 - 20%_Presupuesto Unitarios 2010 Consolidado Rev 6" xfId="784"/>
    <cellStyle name="Énfasis6 - 40%" xfId="785"/>
    <cellStyle name="Énfasis6 - 40% 2" xfId="786"/>
    <cellStyle name="Énfasis6 - 40%_Presupuesto Unitarios 2010 Consolidado Rev 6" xfId="787"/>
    <cellStyle name="Énfasis6 - 60%" xfId="788"/>
    <cellStyle name="Énfasis6 - 60% 2" xfId="789"/>
    <cellStyle name="Énfasis6 - 60%_Presupuesto Unitarios 2010 Consolidado Rev 6" xfId="790"/>
    <cellStyle name="Énfasis6_MacroEcon" xfId="791"/>
    <cellStyle name="Enter Currency (0)" xfId="792"/>
    <cellStyle name="Enter Currency (2)" xfId="793"/>
    <cellStyle name="Enter Units (0)" xfId="794"/>
    <cellStyle name="Enter Units (1)" xfId="795"/>
    <cellStyle name="Enter Units (2)" xfId="796"/>
    <cellStyle name="Entrada" xfId="797"/>
    <cellStyle name="Estilo 1" xfId="798"/>
    <cellStyle name="Estilo 1 2" xfId="799"/>
    <cellStyle name="Estilo 1 2 2" xfId="11979"/>
    <cellStyle name="Estilo 1 3" xfId="1163"/>
    <cellStyle name="Estilo 1_Insumos Abastos Presupuesto 2011_Rev4" xfId="800"/>
    <cellStyle name="Estilo 2" xfId="801"/>
    <cellStyle name="Estilo 2 2" xfId="802"/>
    <cellStyle name="Estilo 2 2 2" xfId="11980"/>
    <cellStyle name="Estilo 3" xfId="803"/>
    <cellStyle name="Estilo 3 2" xfId="804"/>
    <cellStyle name="Estilo 3_Presupuesto Unitarios 2010 Consolidado Rev 6" xfId="805"/>
    <cellStyle name="Euro" xfId="806"/>
    <cellStyle name="Euro 2" xfId="807"/>
    <cellStyle name="Euro 3" xfId="1164"/>
    <cellStyle name="Euro_CO-BUC" xfId="808"/>
    <cellStyle name="Explanatory Text 2" xfId="33"/>
    <cellStyle name="F#1" xfId="809"/>
    <cellStyle name="F#6" xfId="810"/>
    <cellStyle name="F2" xfId="811"/>
    <cellStyle name="F2 2" xfId="812"/>
    <cellStyle name="F2 2 2" xfId="11981"/>
    <cellStyle name="F3" xfId="813"/>
    <cellStyle name="F3 2" xfId="814"/>
    <cellStyle name="F3 2 2" xfId="11982"/>
    <cellStyle name="F4" xfId="815"/>
    <cellStyle name="F4 2" xfId="816"/>
    <cellStyle name="F4 2 2" xfId="11983"/>
    <cellStyle name="F5" xfId="817"/>
    <cellStyle name="F5 2" xfId="818"/>
    <cellStyle name="F5 2 2" xfId="11984"/>
    <cellStyle name="F6" xfId="819"/>
    <cellStyle name="F6 2" xfId="820"/>
    <cellStyle name="F6 2 2" xfId="11986"/>
    <cellStyle name="F7" xfId="821"/>
    <cellStyle name="F7 2" xfId="822"/>
    <cellStyle name="F7 2 2" xfId="11987"/>
    <cellStyle name="F8" xfId="823"/>
    <cellStyle name="F8 2" xfId="824"/>
    <cellStyle name="F8 2 2" xfId="11988"/>
    <cellStyle name="FactSheet" xfId="825"/>
    <cellStyle name="Fijo" xfId="826"/>
    <cellStyle name="Fijo 2" xfId="827"/>
    <cellStyle name="Fijo 2 2" xfId="11990"/>
    <cellStyle name="Financiero" xfId="828"/>
    <cellStyle name="Financiero 2" xfId="829"/>
    <cellStyle name="Financiero 2 2" xfId="11991"/>
    <cellStyle name="Fixed" xfId="830"/>
    <cellStyle name="Fixed 2" xfId="831"/>
    <cellStyle name="Fixed 3" xfId="1165"/>
    <cellStyle name="Fixed_Fuel Mix" xfId="832"/>
    <cellStyle name="Flag" xfId="833"/>
    <cellStyle name="Foot1" xfId="834"/>
    <cellStyle name="Foot2" xfId="835"/>
    <cellStyle name="Foot2 2" xfId="836"/>
    <cellStyle name="Foot2_Presupuesto Unitarios 2010 Consolidado Rev 6" xfId="837"/>
    <cellStyle name="Formula1_Presupuesto Operaciones 2009 vRP Marzo V2" xfId="838"/>
    <cellStyle name="ƒp[ƒZƒ“ƒg_pldt" xfId="839"/>
    <cellStyle name="gciaCC" xfId="840"/>
    <cellStyle name="gciaNumber" xfId="841"/>
    <cellStyle name="Good 2" xfId="34"/>
    <cellStyle name="Grey" xfId="842"/>
    <cellStyle name="Grey 2" xfId="11992"/>
    <cellStyle name="gris_num_AREA3PI" xfId="843"/>
    <cellStyle name="h" xfId="844"/>
    <cellStyle name="Head1" xfId="845"/>
    <cellStyle name="Head2" xfId="846"/>
    <cellStyle name="HEADER" xfId="847"/>
    <cellStyle name="Header1" xfId="848"/>
    <cellStyle name="Header2" xfId="849"/>
    <cellStyle name="Heading 1 2" xfId="35"/>
    <cellStyle name="Heading 1 2 2" xfId="2344"/>
    <cellStyle name="Heading 1 3" xfId="850"/>
    <cellStyle name="Heading 2 2" xfId="36"/>
    <cellStyle name="Heading 2 2 2" xfId="2345"/>
    <cellStyle name="Heading 2 3" xfId="851"/>
    <cellStyle name="Heading 3 2" xfId="37"/>
    <cellStyle name="Heading 3 2 2" xfId="2346"/>
    <cellStyle name="Heading 3 2 2 2" xfId="2347"/>
    <cellStyle name="Heading 3 2 2 2 2" xfId="2348"/>
    <cellStyle name="Heading 3 2 2 2 2 2" xfId="2349"/>
    <cellStyle name="Heading 3 2 2 2 3" xfId="2350"/>
    <cellStyle name="Heading 3 2 2 3" xfId="2351"/>
    <cellStyle name="Heading 3 2 2 3 2" xfId="2352"/>
    <cellStyle name="Heading 3 2 2 3 2 2" xfId="2353"/>
    <cellStyle name="Heading 3 2 2 3 3" xfId="2354"/>
    <cellStyle name="Heading 3 2 2 4" xfId="2355"/>
    <cellStyle name="Heading 3 2 2 4 2" xfId="2356"/>
    <cellStyle name="Heading 3 2 2 5" xfId="2357"/>
    <cellStyle name="Heading 3 2 3" xfId="2358"/>
    <cellStyle name="Heading 3 2 3 2" xfId="2359"/>
    <cellStyle name="Heading 3 2 3 2 2" xfId="2360"/>
    <cellStyle name="Heading 3 2 3 2 2 2" xfId="2361"/>
    <cellStyle name="Heading 3 2 3 2 3" xfId="2362"/>
    <cellStyle name="Heading 3 2 3 3" xfId="2363"/>
    <cellStyle name="Heading 3 2 3 3 2" xfId="2364"/>
    <cellStyle name="Heading 3 2 3 3 2 2" xfId="2365"/>
    <cellStyle name="Heading 3 2 3 3 3" xfId="2366"/>
    <cellStyle name="Heading 3 2 3 4" xfId="2367"/>
    <cellStyle name="Heading 3 2 3 4 2" xfId="2368"/>
    <cellStyle name="Heading 3 2 3 5" xfId="2369"/>
    <cellStyle name="Heading 3 2 4" xfId="2370"/>
    <cellStyle name="Heading 3 2 4 2" xfId="2371"/>
    <cellStyle name="Heading 3 2 4 2 2" xfId="2372"/>
    <cellStyle name="Heading 3 2 4 3" xfId="2373"/>
    <cellStyle name="Heading 3 2 5" xfId="2374"/>
    <cellStyle name="Heading 3 2 5 2" xfId="2375"/>
    <cellStyle name="Heading 3 2 5 2 2" xfId="2376"/>
    <cellStyle name="Heading 3 2 5 3" xfId="2377"/>
    <cellStyle name="Heading 3 2 6" xfId="2378"/>
    <cellStyle name="Heading 3 2 6 2" xfId="2379"/>
    <cellStyle name="Heading 3 2 6 2 2" xfId="2380"/>
    <cellStyle name="Heading 3 2 6 3" xfId="2381"/>
    <cellStyle name="Heading 3 2 7" xfId="2382"/>
    <cellStyle name="Heading 3 3" xfId="2383"/>
    <cellStyle name="Heading 3 3 2" xfId="2384"/>
    <cellStyle name="Heading 3 3 2 2" xfId="2385"/>
    <cellStyle name="Heading 3 3 2 2 2" xfId="2386"/>
    <cellStyle name="Heading 3 3 2 2 2 2" xfId="2387"/>
    <cellStyle name="Heading 3 3 2 2 3" xfId="2388"/>
    <cellStyle name="Heading 3 3 2 3" xfId="2389"/>
    <cellStyle name="Heading 3 3 2 3 2" xfId="2390"/>
    <cellStyle name="Heading 3 3 2 3 2 2" xfId="2391"/>
    <cellStyle name="Heading 3 3 2 3 3" xfId="2392"/>
    <cellStyle name="Heading 3 3 2 4" xfId="2393"/>
    <cellStyle name="Heading 3 3 2 4 2" xfId="2394"/>
    <cellStyle name="Heading 3 3 2 5" xfId="2395"/>
    <cellStyle name="Heading 3 3 3" xfId="2396"/>
    <cellStyle name="Heading 3 3 3 2" xfId="2397"/>
    <cellStyle name="Heading 3 3 3 2 2" xfId="2398"/>
    <cellStyle name="Heading 3 3 3 2 2 2" xfId="2399"/>
    <cellStyle name="Heading 3 3 3 2 3" xfId="2400"/>
    <cellStyle name="Heading 3 3 3 3" xfId="2401"/>
    <cellStyle name="Heading 3 3 3 3 2" xfId="2402"/>
    <cellStyle name="Heading 3 3 3 3 2 2" xfId="2403"/>
    <cellStyle name="Heading 3 3 3 3 3" xfId="2404"/>
    <cellStyle name="Heading 3 3 3 4" xfId="2405"/>
    <cellStyle name="Heading 3 3 3 4 2" xfId="2406"/>
    <cellStyle name="Heading 3 3 3 5" xfId="2407"/>
    <cellStyle name="Heading 3 3 4" xfId="2408"/>
    <cellStyle name="Heading 3 3 4 2" xfId="2409"/>
    <cellStyle name="Heading 3 3 4 2 2" xfId="2410"/>
    <cellStyle name="Heading 3 3 4 3" xfId="2411"/>
    <cellStyle name="Heading 3 3 5" xfId="2412"/>
    <cellStyle name="Heading 3 3 5 2" xfId="2413"/>
    <cellStyle name="Heading 3 3 5 2 2" xfId="2414"/>
    <cellStyle name="Heading 3 3 5 3" xfId="2415"/>
    <cellStyle name="Heading 3 3 6" xfId="2416"/>
    <cellStyle name="Heading 3 3 6 2" xfId="2417"/>
    <cellStyle name="Heading 3 3 7" xfId="2418"/>
    <cellStyle name="Heading 4 2" xfId="38"/>
    <cellStyle name="Heading1" xfId="852"/>
    <cellStyle name="Heading1 2" xfId="853"/>
    <cellStyle name="Heading1_Fuel Mix" xfId="854"/>
    <cellStyle name="Heading2" xfId="855"/>
    <cellStyle name="Heading2 2" xfId="856"/>
    <cellStyle name="Heading2_Fuel Mix" xfId="857"/>
    <cellStyle name="Headline" xfId="858"/>
    <cellStyle name="HIGHLIGHT" xfId="859"/>
    <cellStyle name="Hipervínculo" xfId="860"/>
    <cellStyle name="Hipervínculo 2" xfId="861"/>
    <cellStyle name="Hipervínculo 3" xfId="1167"/>
    <cellStyle name="Hipervínculo visitado" xfId="862"/>
    <cellStyle name="Hipervínculo visitado 2" xfId="1168"/>
    <cellStyle name="Hipervínculo_0405251" xfId="863"/>
    <cellStyle name="Hyperlink 2" xfId="864"/>
    <cellStyle name="Hyperlink 2 2" xfId="2420"/>
    <cellStyle name="Hyperlink 2 2 2" xfId="2421"/>
    <cellStyle name="Hyperlink 2 3" xfId="2422"/>
    <cellStyle name="Hyperlink 2 4" xfId="2419"/>
    <cellStyle name="Hyperlink 3" xfId="865"/>
    <cellStyle name="Hyperlink 3 2" xfId="2423"/>
    <cellStyle name="Hyperlink 3 3" xfId="11993"/>
    <cellStyle name="Hyperlink 4" xfId="2424"/>
    <cellStyle name="Incorrecto" xfId="866"/>
    <cellStyle name="Input [yellow]" xfId="868"/>
    <cellStyle name="Input [yellow] 2" xfId="11995"/>
    <cellStyle name="input 10" xfId="11985"/>
    <cellStyle name="input 2" xfId="867"/>
    <cellStyle name="Input 2 2" xfId="2426"/>
    <cellStyle name="Input 2 2 10" xfId="2427"/>
    <cellStyle name="Input 2 2 10 2" xfId="2428"/>
    <cellStyle name="Input 2 2 10 2 2" xfId="2429"/>
    <cellStyle name="Input 2 2 10 3" xfId="2430"/>
    <cellStyle name="Input 2 2 10 3 2" xfId="2431"/>
    <cellStyle name="Input 2 2 10 4" xfId="2432"/>
    <cellStyle name="Input 2 2 10 4 2" xfId="2433"/>
    <cellStyle name="Input 2 2 10 5" xfId="2434"/>
    <cellStyle name="Input 2 2 10 5 2" xfId="2435"/>
    <cellStyle name="Input 2 2 10 6" xfId="2436"/>
    <cellStyle name="Input 2 2 10 6 2" xfId="2437"/>
    <cellStyle name="Input 2 2 10 7" xfId="2438"/>
    <cellStyle name="Input 2 2 10 7 2" xfId="2439"/>
    <cellStyle name="Input 2 2 10 8" xfId="2440"/>
    <cellStyle name="Input 2 2 11" xfId="2441"/>
    <cellStyle name="Input 2 2 11 2" xfId="2442"/>
    <cellStyle name="Input 2 2 12" xfId="2443"/>
    <cellStyle name="Input 2 2 12 2" xfId="2444"/>
    <cellStyle name="Input 2 2 13" xfId="2445"/>
    <cellStyle name="Input 2 2 13 2" xfId="2446"/>
    <cellStyle name="Input 2 2 14" xfId="2447"/>
    <cellStyle name="Input 2 2 14 2" xfId="2448"/>
    <cellStyle name="Input 2 2 15" xfId="2449"/>
    <cellStyle name="Input 2 2 15 2" xfId="2450"/>
    <cellStyle name="Input 2 2 16" xfId="2451"/>
    <cellStyle name="Input 2 2 16 2" xfId="2452"/>
    <cellStyle name="Input 2 2 17" xfId="2453"/>
    <cellStyle name="Input 2 2 17 2" xfId="2454"/>
    <cellStyle name="Input 2 2 18" xfId="2455"/>
    <cellStyle name="Input 2 2 2" xfId="2456"/>
    <cellStyle name="Input 2 2 2 10" xfId="2457"/>
    <cellStyle name="Input 2 2 2 10 2" xfId="2458"/>
    <cellStyle name="Input 2 2 2 11" xfId="2459"/>
    <cellStyle name="Input 2 2 2 11 2" xfId="2460"/>
    <cellStyle name="Input 2 2 2 12" xfId="2461"/>
    <cellStyle name="Input 2 2 2 12 2" xfId="2462"/>
    <cellStyle name="Input 2 2 2 13" xfId="2463"/>
    <cellStyle name="Input 2 2 2 13 2" xfId="2464"/>
    <cellStyle name="Input 2 2 2 14" xfId="2465"/>
    <cellStyle name="Input 2 2 2 14 2" xfId="2466"/>
    <cellStyle name="Input 2 2 2 15" xfId="2467"/>
    <cellStyle name="Input 2 2 2 15 2" xfId="2468"/>
    <cellStyle name="Input 2 2 2 16" xfId="2469"/>
    <cellStyle name="Input 2 2 2 16 2" xfId="2470"/>
    <cellStyle name="Input 2 2 2 17" xfId="2471"/>
    <cellStyle name="Input 2 2 2 2" xfId="2472"/>
    <cellStyle name="Input 2 2 2 2 10" xfId="2473"/>
    <cellStyle name="Input 2 2 2 2 10 2" xfId="2474"/>
    <cellStyle name="Input 2 2 2 2 11" xfId="2475"/>
    <cellStyle name="Input 2 2 2 2 11 2" xfId="2476"/>
    <cellStyle name="Input 2 2 2 2 12" xfId="2477"/>
    <cellStyle name="Input 2 2 2 2 2" xfId="2478"/>
    <cellStyle name="Input 2 2 2 2 2 10" xfId="2479"/>
    <cellStyle name="Input 2 2 2 2 2 2" xfId="2480"/>
    <cellStyle name="Input 2 2 2 2 2 2 2" xfId="2481"/>
    <cellStyle name="Input 2 2 2 2 2 2 2 2" xfId="2482"/>
    <cellStyle name="Input 2 2 2 2 2 2 3" xfId="2483"/>
    <cellStyle name="Input 2 2 2 2 2 2 3 2" xfId="2484"/>
    <cellStyle name="Input 2 2 2 2 2 2 4" xfId="2485"/>
    <cellStyle name="Input 2 2 2 2 2 2 4 2" xfId="2486"/>
    <cellStyle name="Input 2 2 2 2 2 2 5" xfId="2487"/>
    <cellStyle name="Input 2 2 2 2 2 2 5 2" xfId="2488"/>
    <cellStyle name="Input 2 2 2 2 2 2 6" xfId="2489"/>
    <cellStyle name="Input 2 2 2 2 2 2 6 2" xfId="2490"/>
    <cellStyle name="Input 2 2 2 2 2 2 7" xfId="2491"/>
    <cellStyle name="Input 2 2 2 2 2 2 7 2" xfId="2492"/>
    <cellStyle name="Input 2 2 2 2 2 2 8" xfId="2493"/>
    <cellStyle name="Input 2 2 2 2 2 3" xfId="2494"/>
    <cellStyle name="Input 2 2 2 2 2 3 2" xfId="2495"/>
    <cellStyle name="Input 2 2 2 2 2 4" xfId="2496"/>
    <cellStyle name="Input 2 2 2 2 2 4 2" xfId="2497"/>
    <cellStyle name="Input 2 2 2 2 2 5" xfId="2498"/>
    <cellStyle name="Input 2 2 2 2 2 5 2" xfId="2499"/>
    <cellStyle name="Input 2 2 2 2 2 6" xfId="2500"/>
    <cellStyle name="Input 2 2 2 2 2 6 2" xfId="2501"/>
    <cellStyle name="Input 2 2 2 2 2 7" xfId="2502"/>
    <cellStyle name="Input 2 2 2 2 2 7 2" xfId="2503"/>
    <cellStyle name="Input 2 2 2 2 2 8" xfId="2504"/>
    <cellStyle name="Input 2 2 2 2 2 8 2" xfId="2505"/>
    <cellStyle name="Input 2 2 2 2 2 9" xfId="2506"/>
    <cellStyle name="Input 2 2 2 2 2 9 2" xfId="2507"/>
    <cellStyle name="Input 2 2 2 2 3" xfId="2508"/>
    <cellStyle name="Input 2 2 2 2 3 10" xfId="2509"/>
    <cellStyle name="Input 2 2 2 2 3 2" xfId="2510"/>
    <cellStyle name="Input 2 2 2 2 3 2 2" xfId="2511"/>
    <cellStyle name="Input 2 2 2 2 3 2 2 2" xfId="2512"/>
    <cellStyle name="Input 2 2 2 2 3 2 3" xfId="2513"/>
    <cellStyle name="Input 2 2 2 2 3 2 3 2" xfId="2514"/>
    <cellStyle name="Input 2 2 2 2 3 2 4" xfId="2515"/>
    <cellStyle name="Input 2 2 2 2 3 2 4 2" xfId="2516"/>
    <cellStyle name="Input 2 2 2 2 3 2 5" xfId="2517"/>
    <cellStyle name="Input 2 2 2 2 3 2 5 2" xfId="2518"/>
    <cellStyle name="Input 2 2 2 2 3 2 6" xfId="2519"/>
    <cellStyle name="Input 2 2 2 2 3 2 6 2" xfId="2520"/>
    <cellStyle name="Input 2 2 2 2 3 2 7" xfId="2521"/>
    <cellStyle name="Input 2 2 2 2 3 2 7 2" xfId="2522"/>
    <cellStyle name="Input 2 2 2 2 3 2 8" xfId="2523"/>
    <cellStyle name="Input 2 2 2 2 3 3" xfId="2524"/>
    <cellStyle name="Input 2 2 2 2 3 3 2" xfId="2525"/>
    <cellStyle name="Input 2 2 2 2 3 4" xfId="2526"/>
    <cellStyle name="Input 2 2 2 2 3 4 2" xfId="2527"/>
    <cellStyle name="Input 2 2 2 2 3 5" xfId="2528"/>
    <cellStyle name="Input 2 2 2 2 3 5 2" xfId="2529"/>
    <cellStyle name="Input 2 2 2 2 3 6" xfId="2530"/>
    <cellStyle name="Input 2 2 2 2 3 6 2" xfId="2531"/>
    <cellStyle name="Input 2 2 2 2 3 7" xfId="2532"/>
    <cellStyle name="Input 2 2 2 2 3 7 2" xfId="2533"/>
    <cellStyle name="Input 2 2 2 2 3 8" xfId="2534"/>
    <cellStyle name="Input 2 2 2 2 3 8 2" xfId="2535"/>
    <cellStyle name="Input 2 2 2 2 3 9" xfId="2536"/>
    <cellStyle name="Input 2 2 2 2 3 9 2" xfId="2537"/>
    <cellStyle name="Input 2 2 2 2 4" xfId="2538"/>
    <cellStyle name="Input 2 2 2 2 4 2" xfId="2539"/>
    <cellStyle name="Input 2 2 2 2 4 2 2" xfId="2540"/>
    <cellStyle name="Input 2 2 2 2 4 3" xfId="2541"/>
    <cellStyle name="Input 2 2 2 2 4 3 2" xfId="2542"/>
    <cellStyle name="Input 2 2 2 2 4 4" xfId="2543"/>
    <cellStyle name="Input 2 2 2 2 4 4 2" xfId="2544"/>
    <cellStyle name="Input 2 2 2 2 4 5" xfId="2545"/>
    <cellStyle name="Input 2 2 2 2 4 5 2" xfId="2546"/>
    <cellStyle name="Input 2 2 2 2 4 6" xfId="2547"/>
    <cellStyle name="Input 2 2 2 2 4 6 2" xfId="2548"/>
    <cellStyle name="Input 2 2 2 2 4 7" xfId="2549"/>
    <cellStyle name="Input 2 2 2 2 4 7 2" xfId="2550"/>
    <cellStyle name="Input 2 2 2 2 4 8" xfId="2551"/>
    <cellStyle name="Input 2 2 2 2 5" xfId="2552"/>
    <cellStyle name="Input 2 2 2 2 5 2" xfId="2553"/>
    <cellStyle name="Input 2 2 2 2 6" xfId="2554"/>
    <cellStyle name="Input 2 2 2 2 6 2" xfId="2555"/>
    <cellStyle name="Input 2 2 2 2 7" xfId="2556"/>
    <cellStyle name="Input 2 2 2 2 7 2" xfId="2557"/>
    <cellStyle name="Input 2 2 2 2 8" xfId="2558"/>
    <cellStyle name="Input 2 2 2 2 8 2" xfId="2559"/>
    <cellStyle name="Input 2 2 2 2 9" xfId="2560"/>
    <cellStyle name="Input 2 2 2 2 9 2" xfId="2561"/>
    <cellStyle name="Input 2 2 2 3" xfId="2562"/>
    <cellStyle name="Input 2 2 2 3 10" xfId="2563"/>
    <cellStyle name="Input 2 2 2 3 10 2" xfId="2564"/>
    <cellStyle name="Input 2 2 2 3 11" xfId="2565"/>
    <cellStyle name="Input 2 2 2 3 11 2" xfId="2566"/>
    <cellStyle name="Input 2 2 2 3 12" xfId="2567"/>
    <cellStyle name="Input 2 2 2 3 2" xfId="2568"/>
    <cellStyle name="Input 2 2 2 3 2 10" xfId="2569"/>
    <cellStyle name="Input 2 2 2 3 2 2" xfId="2570"/>
    <cellStyle name="Input 2 2 2 3 2 2 2" xfId="2571"/>
    <cellStyle name="Input 2 2 2 3 2 2 2 2" xfId="2572"/>
    <cellStyle name="Input 2 2 2 3 2 2 3" xfId="2573"/>
    <cellStyle name="Input 2 2 2 3 2 2 3 2" xfId="2574"/>
    <cellStyle name="Input 2 2 2 3 2 2 4" xfId="2575"/>
    <cellStyle name="Input 2 2 2 3 2 2 4 2" xfId="2576"/>
    <cellStyle name="Input 2 2 2 3 2 2 5" xfId="2577"/>
    <cellStyle name="Input 2 2 2 3 2 2 5 2" xfId="2578"/>
    <cellStyle name="Input 2 2 2 3 2 2 6" xfId="2579"/>
    <cellStyle name="Input 2 2 2 3 2 2 6 2" xfId="2580"/>
    <cellStyle name="Input 2 2 2 3 2 2 7" xfId="2581"/>
    <cellStyle name="Input 2 2 2 3 2 2 7 2" xfId="2582"/>
    <cellStyle name="Input 2 2 2 3 2 2 8" xfId="2583"/>
    <cellStyle name="Input 2 2 2 3 2 3" xfId="2584"/>
    <cellStyle name="Input 2 2 2 3 2 3 2" xfId="2585"/>
    <cellStyle name="Input 2 2 2 3 2 4" xfId="2586"/>
    <cellStyle name="Input 2 2 2 3 2 4 2" xfId="2587"/>
    <cellStyle name="Input 2 2 2 3 2 5" xfId="2588"/>
    <cellStyle name="Input 2 2 2 3 2 5 2" xfId="2589"/>
    <cellStyle name="Input 2 2 2 3 2 6" xfId="2590"/>
    <cellStyle name="Input 2 2 2 3 2 6 2" xfId="2591"/>
    <cellStyle name="Input 2 2 2 3 2 7" xfId="2592"/>
    <cellStyle name="Input 2 2 2 3 2 7 2" xfId="2593"/>
    <cellStyle name="Input 2 2 2 3 2 8" xfId="2594"/>
    <cellStyle name="Input 2 2 2 3 2 8 2" xfId="2595"/>
    <cellStyle name="Input 2 2 2 3 2 9" xfId="2596"/>
    <cellStyle name="Input 2 2 2 3 2 9 2" xfId="2597"/>
    <cellStyle name="Input 2 2 2 3 3" xfId="2598"/>
    <cellStyle name="Input 2 2 2 3 3 10" xfId="2599"/>
    <cellStyle name="Input 2 2 2 3 3 2" xfId="2600"/>
    <cellStyle name="Input 2 2 2 3 3 2 2" xfId="2601"/>
    <cellStyle name="Input 2 2 2 3 3 2 2 2" xfId="2602"/>
    <cellStyle name="Input 2 2 2 3 3 2 3" xfId="2603"/>
    <cellStyle name="Input 2 2 2 3 3 2 3 2" xfId="2604"/>
    <cellStyle name="Input 2 2 2 3 3 2 4" xfId="2605"/>
    <cellStyle name="Input 2 2 2 3 3 2 4 2" xfId="2606"/>
    <cellStyle name="Input 2 2 2 3 3 2 5" xfId="2607"/>
    <cellStyle name="Input 2 2 2 3 3 2 5 2" xfId="2608"/>
    <cellStyle name="Input 2 2 2 3 3 2 6" xfId="2609"/>
    <cellStyle name="Input 2 2 2 3 3 2 6 2" xfId="2610"/>
    <cellStyle name="Input 2 2 2 3 3 2 7" xfId="2611"/>
    <cellStyle name="Input 2 2 2 3 3 2 7 2" xfId="2612"/>
    <cellStyle name="Input 2 2 2 3 3 2 8" xfId="2613"/>
    <cellStyle name="Input 2 2 2 3 3 3" xfId="2614"/>
    <cellStyle name="Input 2 2 2 3 3 3 2" xfId="2615"/>
    <cellStyle name="Input 2 2 2 3 3 4" xfId="2616"/>
    <cellStyle name="Input 2 2 2 3 3 4 2" xfId="2617"/>
    <cellStyle name="Input 2 2 2 3 3 5" xfId="2618"/>
    <cellStyle name="Input 2 2 2 3 3 5 2" xfId="2619"/>
    <cellStyle name="Input 2 2 2 3 3 6" xfId="2620"/>
    <cellStyle name="Input 2 2 2 3 3 6 2" xfId="2621"/>
    <cellStyle name="Input 2 2 2 3 3 7" xfId="2622"/>
    <cellStyle name="Input 2 2 2 3 3 7 2" xfId="2623"/>
    <cellStyle name="Input 2 2 2 3 3 8" xfId="2624"/>
    <cellStyle name="Input 2 2 2 3 3 8 2" xfId="2625"/>
    <cellStyle name="Input 2 2 2 3 3 9" xfId="2626"/>
    <cellStyle name="Input 2 2 2 3 3 9 2" xfId="2627"/>
    <cellStyle name="Input 2 2 2 3 4" xfId="2628"/>
    <cellStyle name="Input 2 2 2 3 4 2" xfId="2629"/>
    <cellStyle name="Input 2 2 2 3 4 2 2" xfId="2630"/>
    <cellStyle name="Input 2 2 2 3 4 3" xfId="2631"/>
    <cellStyle name="Input 2 2 2 3 4 3 2" xfId="2632"/>
    <cellStyle name="Input 2 2 2 3 4 4" xfId="2633"/>
    <cellStyle name="Input 2 2 2 3 4 4 2" xfId="2634"/>
    <cellStyle name="Input 2 2 2 3 4 5" xfId="2635"/>
    <cellStyle name="Input 2 2 2 3 4 5 2" xfId="2636"/>
    <cellStyle name="Input 2 2 2 3 4 6" xfId="2637"/>
    <cellStyle name="Input 2 2 2 3 4 6 2" xfId="2638"/>
    <cellStyle name="Input 2 2 2 3 4 7" xfId="2639"/>
    <cellStyle name="Input 2 2 2 3 4 7 2" xfId="2640"/>
    <cellStyle name="Input 2 2 2 3 4 8" xfId="2641"/>
    <cellStyle name="Input 2 2 2 3 5" xfId="2642"/>
    <cellStyle name="Input 2 2 2 3 5 2" xfId="2643"/>
    <cellStyle name="Input 2 2 2 3 6" xfId="2644"/>
    <cellStyle name="Input 2 2 2 3 6 2" xfId="2645"/>
    <cellStyle name="Input 2 2 2 3 7" xfId="2646"/>
    <cellStyle name="Input 2 2 2 3 7 2" xfId="2647"/>
    <cellStyle name="Input 2 2 2 3 8" xfId="2648"/>
    <cellStyle name="Input 2 2 2 3 8 2" xfId="2649"/>
    <cellStyle name="Input 2 2 2 3 9" xfId="2650"/>
    <cellStyle name="Input 2 2 2 3 9 2" xfId="2651"/>
    <cellStyle name="Input 2 2 2 4" xfId="2652"/>
    <cellStyle name="Input 2 2 2 4 10" xfId="2653"/>
    <cellStyle name="Input 2 2 2 4 2" xfId="2654"/>
    <cellStyle name="Input 2 2 2 4 2 2" xfId="2655"/>
    <cellStyle name="Input 2 2 2 4 2 2 2" xfId="2656"/>
    <cellStyle name="Input 2 2 2 4 2 3" xfId="2657"/>
    <cellStyle name="Input 2 2 2 4 2 3 2" xfId="2658"/>
    <cellStyle name="Input 2 2 2 4 2 4" xfId="2659"/>
    <cellStyle name="Input 2 2 2 4 2 4 2" xfId="2660"/>
    <cellStyle name="Input 2 2 2 4 2 5" xfId="2661"/>
    <cellStyle name="Input 2 2 2 4 2 5 2" xfId="2662"/>
    <cellStyle name="Input 2 2 2 4 2 6" xfId="2663"/>
    <cellStyle name="Input 2 2 2 4 2 6 2" xfId="2664"/>
    <cellStyle name="Input 2 2 2 4 2 7" xfId="2665"/>
    <cellStyle name="Input 2 2 2 4 2 7 2" xfId="2666"/>
    <cellStyle name="Input 2 2 2 4 2 8" xfId="2667"/>
    <cellStyle name="Input 2 2 2 4 3" xfId="2668"/>
    <cellStyle name="Input 2 2 2 4 3 2" xfId="2669"/>
    <cellStyle name="Input 2 2 2 4 4" xfId="2670"/>
    <cellStyle name="Input 2 2 2 4 4 2" xfId="2671"/>
    <cellStyle name="Input 2 2 2 4 5" xfId="2672"/>
    <cellStyle name="Input 2 2 2 4 5 2" xfId="2673"/>
    <cellStyle name="Input 2 2 2 4 6" xfId="2674"/>
    <cellStyle name="Input 2 2 2 4 6 2" xfId="2675"/>
    <cellStyle name="Input 2 2 2 4 7" xfId="2676"/>
    <cellStyle name="Input 2 2 2 4 7 2" xfId="2677"/>
    <cellStyle name="Input 2 2 2 4 8" xfId="2678"/>
    <cellStyle name="Input 2 2 2 4 8 2" xfId="2679"/>
    <cellStyle name="Input 2 2 2 4 9" xfId="2680"/>
    <cellStyle name="Input 2 2 2 4 9 2" xfId="2681"/>
    <cellStyle name="Input 2 2 2 5" xfId="2682"/>
    <cellStyle name="Input 2 2 2 5 10" xfId="2683"/>
    <cellStyle name="Input 2 2 2 5 2" xfId="2684"/>
    <cellStyle name="Input 2 2 2 5 2 2" xfId="2685"/>
    <cellStyle name="Input 2 2 2 5 2 2 2" xfId="2686"/>
    <cellStyle name="Input 2 2 2 5 2 3" xfId="2687"/>
    <cellStyle name="Input 2 2 2 5 2 3 2" xfId="2688"/>
    <cellStyle name="Input 2 2 2 5 2 4" xfId="2689"/>
    <cellStyle name="Input 2 2 2 5 2 4 2" xfId="2690"/>
    <cellStyle name="Input 2 2 2 5 2 5" xfId="2691"/>
    <cellStyle name="Input 2 2 2 5 2 5 2" xfId="2692"/>
    <cellStyle name="Input 2 2 2 5 2 6" xfId="2693"/>
    <cellStyle name="Input 2 2 2 5 2 6 2" xfId="2694"/>
    <cellStyle name="Input 2 2 2 5 2 7" xfId="2695"/>
    <cellStyle name="Input 2 2 2 5 2 7 2" xfId="2696"/>
    <cellStyle name="Input 2 2 2 5 2 8" xfId="2697"/>
    <cellStyle name="Input 2 2 2 5 3" xfId="2698"/>
    <cellStyle name="Input 2 2 2 5 3 2" xfId="2699"/>
    <cellStyle name="Input 2 2 2 5 4" xfId="2700"/>
    <cellStyle name="Input 2 2 2 5 4 2" xfId="2701"/>
    <cellStyle name="Input 2 2 2 5 5" xfId="2702"/>
    <cellStyle name="Input 2 2 2 5 5 2" xfId="2703"/>
    <cellStyle name="Input 2 2 2 5 6" xfId="2704"/>
    <cellStyle name="Input 2 2 2 5 6 2" xfId="2705"/>
    <cellStyle name="Input 2 2 2 5 7" xfId="2706"/>
    <cellStyle name="Input 2 2 2 5 7 2" xfId="2707"/>
    <cellStyle name="Input 2 2 2 5 8" xfId="2708"/>
    <cellStyle name="Input 2 2 2 5 8 2" xfId="2709"/>
    <cellStyle name="Input 2 2 2 5 9" xfId="2710"/>
    <cellStyle name="Input 2 2 2 5 9 2" xfId="2711"/>
    <cellStyle name="Input 2 2 2 6" xfId="2712"/>
    <cellStyle name="Input 2 2 2 6 10" xfId="2713"/>
    <cellStyle name="Input 2 2 2 6 2" xfId="2714"/>
    <cellStyle name="Input 2 2 2 6 2 2" xfId="2715"/>
    <cellStyle name="Input 2 2 2 6 2 2 2" xfId="2716"/>
    <cellStyle name="Input 2 2 2 6 2 3" xfId="2717"/>
    <cellStyle name="Input 2 2 2 6 2 3 2" xfId="2718"/>
    <cellStyle name="Input 2 2 2 6 2 4" xfId="2719"/>
    <cellStyle name="Input 2 2 2 6 2 4 2" xfId="2720"/>
    <cellStyle name="Input 2 2 2 6 2 5" xfId="2721"/>
    <cellStyle name="Input 2 2 2 6 2 5 2" xfId="2722"/>
    <cellStyle name="Input 2 2 2 6 2 6" xfId="2723"/>
    <cellStyle name="Input 2 2 2 6 2 6 2" xfId="2724"/>
    <cellStyle name="Input 2 2 2 6 2 7" xfId="2725"/>
    <cellStyle name="Input 2 2 2 6 2 7 2" xfId="2726"/>
    <cellStyle name="Input 2 2 2 6 2 8" xfId="2727"/>
    <cellStyle name="Input 2 2 2 6 3" xfId="2728"/>
    <cellStyle name="Input 2 2 2 6 3 2" xfId="2729"/>
    <cellStyle name="Input 2 2 2 6 4" xfId="2730"/>
    <cellStyle name="Input 2 2 2 6 4 2" xfId="2731"/>
    <cellStyle name="Input 2 2 2 6 5" xfId="2732"/>
    <cellStyle name="Input 2 2 2 6 5 2" xfId="2733"/>
    <cellStyle name="Input 2 2 2 6 6" xfId="2734"/>
    <cellStyle name="Input 2 2 2 6 6 2" xfId="2735"/>
    <cellStyle name="Input 2 2 2 6 7" xfId="2736"/>
    <cellStyle name="Input 2 2 2 6 7 2" xfId="2737"/>
    <cellStyle name="Input 2 2 2 6 8" xfId="2738"/>
    <cellStyle name="Input 2 2 2 6 8 2" xfId="2739"/>
    <cellStyle name="Input 2 2 2 6 9" xfId="2740"/>
    <cellStyle name="Input 2 2 2 6 9 2" xfId="2741"/>
    <cellStyle name="Input 2 2 2 7" xfId="2742"/>
    <cellStyle name="Input 2 2 2 7 10" xfId="2743"/>
    <cellStyle name="Input 2 2 2 7 2" xfId="2744"/>
    <cellStyle name="Input 2 2 2 7 2 2" xfId="2745"/>
    <cellStyle name="Input 2 2 2 7 2 2 2" xfId="2746"/>
    <cellStyle name="Input 2 2 2 7 2 3" xfId="2747"/>
    <cellStyle name="Input 2 2 2 7 2 3 2" xfId="2748"/>
    <cellStyle name="Input 2 2 2 7 2 4" xfId="2749"/>
    <cellStyle name="Input 2 2 2 7 2 4 2" xfId="2750"/>
    <cellStyle name="Input 2 2 2 7 2 5" xfId="2751"/>
    <cellStyle name="Input 2 2 2 7 2 5 2" xfId="2752"/>
    <cellStyle name="Input 2 2 2 7 2 6" xfId="2753"/>
    <cellStyle name="Input 2 2 2 7 2 6 2" xfId="2754"/>
    <cellStyle name="Input 2 2 2 7 2 7" xfId="2755"/>
    <cellStyle name="Input 2 2 2 7 2 7 2" xfId="2756"/>
    <cellStyle name="Input 2 2 2 7 2 8" xfId="2757"/>
    <cellStyle name="Input 2 2 2 7 3" xfId="2758"/>
    <cellStyle name="Input 2 2 2 7 3 2" xfId="2759"/>
    <cellStyle name="Input 2 2 2 7 4" xfId="2760"/>
    <cellStyle name="Input 2 2 2 7 4 2" xfId="2761"/>
    <cellStyle name="Input 2 2 2 7 5" xfId="2762"/>
    <cellStyle name="Input 2 2 2 7 5 2" xfId="2763"/>
    <cellStyle name="Input 2 2 2 7 6" xfId="2764"/>
    <cellStyle name="Input 2 2 2 7 6 2" xfId="2765"/>
    <cellStyle name="Input 2 2 2 7 7" xfId="2766"/>
    <cellStyle name="Input 2 2 2 7 7 2" xfId="2767"/>
    <cellStyle name="Input 2 2 2 7 8" xfId="2768"/>
    <cellStyle name="Input 2 2 2 7 8 2" xfId="2769"/>
    <cellStyle name="Input 2 2 2 7 9" xfId="2770"/>
    <cellStyle name="Input 2 2 2 7 9 2" xfId="2771"/>
    <cellStyle name="Input 2 2 2 8" xfId="2772"/>
    <cellStyle name="Input 2 2 2 8 10" xfId="2773"/>
    <cellStyle name="Input 2 2 2 8 2" xfId="2774"/>
    <cellStyle name="Input 2 2 2 8 2 2" xfId="2775"/>
    <cellStyle name="Input 2 2 2 8 2 2 2" xfId="2776"/>
    <cellStyle name="Input 2 2 2 8 2 3" xfId="2777"/>
    <cellStyle name="Input 2 2 2 8 2 3 2" xfId="2778"/>
    <cellStyle name="Input 2 2 2 8 2 4" xfId="2779"/>
    <cellStyle name="Input 2 2 2 8 2 4 2" xfId="2780"/>
    <cellStyle name="Input 2 2 2 8 2 5" xfId="2781"/>
    <cellStyle name="Input 2 2 2 8 2 5 2" xfId="2782"/>
    <cellStyle name="Input 2 2 2 8 2 6" xfId="2783"/>
    <cellStyle name="Input 2 2 2 8 2 6 2" xfId="2784"/>
    <cellStyle name="Input 2 2 2 8 2 7" xfId="2785"/>
    <cellStyle name="Input 2 2 2 8 2 7 2" xfId="2786"/>
    <cellStyle name="Input 2 2 2 8 2 8" xfId="2787"/>
    <cellStyle name="Input 2 2 2 8 3" xfId="2788"/>
    <cellStyle name="Input 2 2 2 8 3 2" xfId="2789"/>
    <cellStyle name="Input 2 2 2 8 4" xfId="2790"/>
    <cellStyle name="Input 2 2 2 8 4 2" xfId="2791"/>
    <cellStyle name="Input 2 2 2 8 5" xfId="2792"/>
    <cellStyle name="Input 2 2 2 8 5 2" xfId="2793"/>
    <cellStyle name="Input 2 2 2 8 6" xfId="2794"/>
    <cellStyle name="Input 2 2 2 8 6 2" xfId="2795"/>
    <cellStyle name="Input 2 2 2 8 7" xfId="2796"/>
    <cellStyle name="Input 2 2 2 8 7 2" xfId="2797"/>
    <cellStyle name="Input 2 2 2 8 8" xfId="2798"/>
    <cellStyle name="Input 2 2 2 8 8 2" xfId="2799"/>
    <cellStyle name="Input 2 2 2 8 9" xfId="2800"/>
    <cellStyle name="Input 2 2 2 8 9 2" xfId="2801"/>
    <cellStyle name="Input 2 2 2 9" xfId="2802"/>
    <cellStyle name="Input 2 2 2 9 2" xfId="2803"/>
    <cellStyle name="Input 2 2 2 9 2 2" xfId="2804"/>
    <cellStyle name="Input 2 2 2 9 3" xfId="2805"/>
    <cellStyle name="Input 2 2 2 9 3 2" xfId="2806"/>
    <cellStyle name="Input 2 2 2 9 4" xfId="2807"/>
    <cellStyle name="Input 2 2 2 9 4 2" xfId="2808"/>
    <cellStyle name="Input 2 2 2 9 5" xfId="2809"/>
    <cellStyle name="Input 2 2 2 9 5 2" xfId="2810"/>
    <cellStyle name="Input 2 2 2 9 6" xfId="2811"/>
    <cellStyle name="Input 2 2 2 9 6 2" xfId="2812"/>
    <cellStyle name="Input 2 2 2 9 7" xfId="2813"/>
    <cellStyle name="Input 2 2 2 9 7 2" xfId="2814"/>
    <cellStyle name="Input 2 2 2 9 8" xfId="2815"/>
    <cellStyle name="Input 2 2 3" xfId="2816"/>
    <cellStyle name="Input 2 2 3 10" xfId="2817"/>
    <cellStyle name="Input 2 2 3 10 2" xfId="2818"/>
    <cellStyle name="Input 2 2 3 11" xfId="2819"/>
    <cellStyle name="Input 2 2 3 11 2" xfId="2820"/>
    <cellStyle name="Input 2 2 3 12" xfId="2821"/>
    <cellStyle name="Input 2 2 3 2" xfId="2822"/>
    <cellStyle name="Input 2 2 3 2 10" xfId="2823"/>
    <cellStyle name="Input 2 2 3 2 2" xfId="2824"/>
    <cellStyle name="Input 2 2 3 2 2 2" xfId="2825"/>
    <cellStyle name="Input 2 2 3 2 2 2 2" xfId="2826"/>
    <cellStyle name="Input 2 2 3 2 2 3" xfId="2827"/>
    <cellStyle name="Input 2 2 3 2 2 3 2" xfId="2828"/>
    <cellStyle name="Input 2 2 3 2 2 4" xfId="2829"/>
    <cellStyle name="Input 2 2 3 2 2 4 2" xfId="2830"/>
    <cellStyle name="Input 2 2 3 2 2 5" xfId="2831"/>
    <cellStyle name="Input 2 2 3 2 2 5 2" xfId="2832"/>
    <cellStyle name="Input 2 2 3 2 2 6" xfId="2833"/>
    <cellStyle name="Input 2 2 3 2 2 6 2" xfId="2834"/>
    <cellStyle name="Input 2 2 3 2 2 7" xfId="2835"/>
    <cellStyle name="Input 2 2 3 2 2 7 2" xfId="2836"/>
    <cellStyle name="Input 2 2 3 2 2 8" xfId="2837"/>
    <cellStyle name="Input 2 2 3 2 3" xfId="2838"/>
    <cellStyle name="Input 2 2 3 2 3 2" xfId="2839"/>
    <cellStyle name="Input 2 2 3 2 4" xfId="2840"/>
    <cellStyle name="Input 2 2 3 2 4 2" xfId="2841"/>
    <cellStyle name="Input 2 2 3 2 5" xfId="2842"/>
    <cellStyle name="Input 2 2 3 2 5 2" xfId="2843"/>
    <cellStyle name="Input 2 2 3 2 6" xfId="2844"/>
    <cellStyle name="Input 2 2 3 2 6 2" xfId="2845"/>
    <cellStyle name="Input 2 2 3 2 7" xfId="2846"/>
    <cellStyle name="Input 2 2 3 2 7 2" xfId="2847"/>
    <cellStyle name="Input 2 2 3 2 8" xfId="2848"/>
    <cellStyle name="Input 2 2 3 2 8 2" xfId="2849"/>
    <cellStyle name="Input 2 2 3 2 9" xfId="2850"/>
    <cellStyle name="Input 2 2 3 2 9 2" xfId="2851"/>
    <cellStyle name="Input 2 2 3 3" xfId="2852"/>
    <cellStyle name="Input 2 2 3 3 10" xfId="2853"/>
    <cellStyle name="Input 2 2 3 3 2" xfId="2854"/>
    <cellStyle name="Input 2 2 3 3 2 2" xfId="2855"/>
    <cellStyle name="Input 2 2 3 3 2 2 2" xfId="2856"/>
    <cellStyle name="Input 2 2 3 3 2 3" xfId="2857"/>
    <cellStyle name="Input 2 2 3 3 2 3 2" xfId="2858"/>
    <cellStyle name="Input 2 2 3 3 2 4" xfId="2859"/>
    <cellStyle name="Input 2 2 3 3 2 4 2" xfId="2860"/>
    <cellStyle name="Input 2 2 3 3 2 5" xfId="2861"/>
    <cellStyle name="Input 2 2 3 3 2 5 2" xfId="2862"/>
    <cellStyle name="Input 2 2 3 3 2 6" xfId="2863"/>
    <cellStyle name="Input 2 2 3 3 2 6 2" xfId="2864"/>
    <cellStyle name="Input 2 2 3 3 2 7" xfId="2865"/>
    <cellStyle name="Input 2 2 3 3 2 7 2" xfId="2866"/>
    <cellStyle name="Input 2 2 3 3 2 8" xfId="2867"/>
    <cellStyle name="Input 2 2 3 3 3" xfId="2868"/>
    <cellStyle name="Input 2 2 3 3 3 2" xfId="2869"/>
    <cellStyle name="Input 2 2 3 3 4" xfId="2870"/>
    <cellStyle name="Input 2 2 3 3 4 2" xfId="2871"/>
    <cellStyle name="Input 2 2 3 3 5" xfId="2872"/>
    <cellStyle name="Input 2 2 3 3 5 2" xfId="2873"/>
    <cellStyle name="Input 2 2 3 3 6" xfId="2874"/>
    <cellStyle name="Input 2 2 3 3 6 2" xfId="2875"/>
    <cellStyle name="Input 2 2 3 3 7" xfId="2876"/>
    <cellStyle name="Input 2 2 3 3 7 2" xfId="2877"/>
    <cellStyle name="Input 2 2 3 3 8" xfId="2878"/>
    <cellStyle name="Input 2 2 3 3 8 2" xfId="2879"/>
    <cellStyle name="Input 2 2 3 3 9" xfId="2880"/>
    <cellStyle name="Input 2 2 3 3 9 2" xfId="2881"/>
    <cellStyle name="Input 2 2 3 4" xfId="2882"/>
    <cellStyle name="Input 2 2 3 4 2" xfId="2883"/>
    <cellStyle name="Input 2 2 3 4 2 2" xfId="2884"/>
    <cellStyle name="Input 2 2 3 4 3" xfId="2885"/>
    <cellStyle name="Input 2 2 3 4 3 2" xfId="2886"/>
    <cellStyle name="Input 2 2 3 4 4" xfId="2887"/>
    <cellStyle name="Input 2 2 3 4 4 2" xfId="2888"/>
    <cellStyle name="Input 2 2 3 4 5" xfId="2889"/>
    <cellStyle name="Input 2 2 3 4 5 2" xfId="2890"/>
    <cellStyle name="Input 2 2 3 4 6" xfId="2891"/>
    <cellStyle name="Input 2 2 3 4 6 2" xfId="2892"/>
    <cellStyle name="Input 2 2 3 4 7" xfId="2893"/>
    <cellStyle name="Input 2 2 3 4 7 2" xfId="2894"/>
    <cellStyle name="Input 2 2 3 4 8" xfId="2895"/>
    <cellStyle name="Input 2 2 3 5" xfId="2896"/>
    <cellStyle name="Input 2 2 3 5 2" xfId="2897"/>
    <cellStyle name="Input 2 2 3 6" xfId="2898"/>
    <cellStyle name="Input 2 2 3 6 2" xfId="2899"/>
    <cellStyle name="Input 2 2 3 7" xfId="2900"/>
    <cellStyle name="Input 2 2 3 7 2" xfId="2901"/>
    <cellStyle name="Input 2 2 3 8" xfId="2902"/>
    <cellStyle name="Input 2 2 3 8 2" xfId="2903"/>
    <cellStyle name="Input 2 2 3 9" xfId="2904"/>
    <cellStyle name="Input 2 2 3 9 2" xfId="2905"/>
    <cellStyle name="Input 2 2 4" xfId="2906"/>
    <cellStyle name="Input 2 2 4 10" xfId="2907"/>
    <cellStyle name="Input 2 2 4 10 2" xfId="2908"/>
    <cellStyle name="Input 2 2 4 11" xfId="2909"/>
    <cellStyle name="Input 2 2 4 11 2" xfId="2910"/>
    <cellStyle name="Input 2 2 4 12" xfId="2911"/>
    <cellStyle name="Input 2 2 4 2" xfId="2912"/>
    <cellStyle name="Input 2 2 4 2 10" xfId="2913"/>
    <cellStyle name="Input 2 2 4 2 2" xfId="2914"/>
    <cellStyle name="Input 2 2 4 2 2 2" xfId="2915"/>
    <cellStyle name="Input 2 2 4 2 2 2 2" xfId="2916"/>
    <cellStyle name="Input 2 2 4 2 2 3" xfId="2917"/>
    <cellStyle name="Input 2 2 4 2 2 3 2" xfId="2918"/>
    <cellStyle name="Input 2 2 4 2 2 4" xfId="2919"/>
    <cellStyle name="Input 2 2 4 2 2 4 2" xfId="2920"/>
    <cellStyle name="Input 2 2 4 2 2 5" xfId="2921"/>
    <cellStyle name="Input 2 2 4 2 2 5 2" xfId="2922"/>
    <cellStyle name="Input 2 2 4 2 2 6" xfId="2923"/>
    <cellStyle name="Input 2 2 4 2 2 6 2" xfId="2924"/>
    <cellStyle name="Input 2 2 4 2 2 7" xfId="2925"/>
    <cellStyle name="Input 2 2 4 2 2 7 2" xfId="2926"/>
    <cellStyle name="Input 2 2 4 2 2 8" xfId="2927"/>
    <cellStyle name="Input 2 2 4 2 3" xfId="2928"/>
    <cellStyle name="Input 2 2 4 2 3 2" xfId="2929"/>
    <cellStyle name="Input 2 2 4 2 4" xfId="2930"/>
    <cellStyle name="Input 2 2 4 2 4 2" xfId="2931"/>
    <cellStyle name="Input 2 2 4 2 5" xfId="2932"/>
    <cellStyle name="Input 2 2 4 2 5 2" xfId="2933"/>
    <cellStyle name="Input 2 2 4 2 6" xfId="2934"/>
    <cellStyle name="Input 2 2 4 2 6 2" xfId="2935"/>
    <cellStyle name="Input 2 2 4 2 7" xfId="2936"/>
    <cellStyle name="Input 2 2 4 2 7 2" xfId="2937"/>
    <cellStyle name="Input 2 2 4 2 8" xfId="2938"/>
    <cellStyle name="Input 2 2 4 2 8 2" xfId="2939"/>
    <cellStyle name="Input 2 2 4 2 9" xfId="2940"/>
    <cellStyle name="Input 2 2 4 2 9 2" xfId="2941"/>
    <cellStyle name="Input 2 2 4 3" xfId="2942"/>
    <cellStyle name="Input 2 2 4 3 10" xfId="2943"/>
    <cellStyle name="Input 2 2 4 3 2" xfId="2944"/>
    <cellStyle name="Input 2 2 4 3 2 2" xfId="2945"/>
    <cellStyle name="Input 2 2 4 3 2 2 2" xfId="2946"/>
    <cellStyle name="Input 2 2 4 3 2 3" xfId="2947"/>
    <cellStyle name="Input 2 2 4 3 2 3 2" xfId="2948"/>
    <cellStyle name="Input 2 2 4 3 2 4" xfId="2949"/>
    <cellStyle name="Input 2 2 4 3 2 4 2" xfId="2950"/>
    <cellStyle name="Input 2 2 4 3 2 5" xfId="2951"/>
    <cellStyle name="Input 2 2 4 3 2 5 2" xfId="2952"/>
    <cellStyle name="Input 2 2 4 3 2 6" xfId="2953"/>
    <cellStyle name="Input 2 2 4 3 2 6 2" xfId="2954"/>
    <cellStyle name="Input 2 2 4 3 2 7" xfId="2955"/>
    <cellStyle name="Input 2 2 4 3 2 7 2" xfId="2956"/>
    <cellStyle name="Input 2 2 4 3 2 8" xfId="2957"/>
    <cellStyle name="Input 2 2 4 3 3" xfId="2958"/>
    <cellStyle name="Input 2 2 4 3 3 2" xfId="2959"/>
    <cellStyle name="Input 2 2 4 3 4" xfId="2960"/>
    <cellStyle name="Input 2 2 4 3 4 2" xfId="2961"/>
    <cellStyle name="Input 2 2 4 3 5" xfId="2962"/>
    <cellStyle name="Input 2 2 4 3 5 2" xfId="2963"/>
    <cellStyle name="Input 2 2 4 3 6" xfId="2964"/>
    <cellStyle name="Input 2 2 4 3 6 2" xfId="2965"/>
    <cellStyle name="Input 2 2 4 3 7" xfId="2966"/>
    <cellStyle name="Input 2 2 4 3 7 2" xfId="2967"/>
    <cellStyle name="Input 2 2 4 3 8" xfId="2968"/>
    <cellStyle name="Input 2 2 4 3 8 2" xfId="2969"/>
    <cellStyle name="Input 2 2 4 3 9" xfId="2970"/>
    <cellStyle name="Input 2 2 4 3 9 2" xfId="2971"/>
    <cellStyle name="Input 2 2 4 4" xfId="2972"/>
    <cellStyle name="Input 2 2 4 4 2" xfId="2973"/>
    <cellStyle name="Input 2 2 4 4 2 2" xfId="2974"/>
    <cellStyle name="Input 2 2 4 4 3" xfId="2975"/>
    <cellStyle name="Input 2 2 4 4 3 2" xfId="2976"/>
    <cellStyle name="Input 2 2 4 4 4" xfId="2977"/>
    <cellStyle name="Input 2 2 4 4 4 2" xfId="2978"/>
    <cellStyle name="Input 2 2 4 4 5" xfId="2979"/>
    <cellStyle name="Input 2 2 4 4 5 2" xfId="2980"/>
    <cellStyle name="Input 2 2 4 4 6" xfId="2981"/>
    <cellStyle name="Input 2 2 4 4 6 2" xfId="2982"/>
    <cellStyle name="Input 2 2 4 4 7" xfId="2983"/>
    <cellStyle name="Input 2 2 4 4 7 2" xfId="2984"/>
    <cellStyle name="Input 2 2 4 4 8" xfId="2985"/>
    <cellStyle name="Input 2 2 4 5" xfId="2986"/>
    <cellStyle name="Input 2 2 4 5 2" xfId="2987"/>
    <cellStyle name="Input 2 2 4 6" xfId="2988"/>
    <cellStyle name="Input 2 2 4 6 2" xfId="2989"/>
    <cellStyle name="Input 2 2 4 7" xfId="2990"/>
    <cellStyle name="Input 2 2 4 7 2" xfId="2991"/>
    <cellStyle name="Input 2 2 4 8" xfId="2992"/>
    <cellStyle name="Input 2 2 4 8 2" xfId="2993"/>
    <cellStyle name="Input 2 2 4 9" xfId="2994"/>
    <cellStyle name="Input 2 2 4 9 2" xfId="2995"/>
    <cellStyle name="Input 2 2 5" xfId="2996"/>
    <cellStyle name="Input 2 2 5 10" xfId="2997"/>
    <cellStyle name="Input 2 2 5 2" xfId="2998"/>
    <cellStyle name="Input 2 2 5 2 2" xfId="2999"/>
    <cellStyle name="Input 2 2 5 2 2 2" xfId="3000"/>
    <cellStyle name="Input 2 2 5 2 3" xfId="3001"/>
    <cellStyle name="Input 2 2 5 2 3 2" xfId="3002"/>
    <cellStyle name="Input 2 2 5 2 4" xfId="3003"/>
    <cellStyle name="Input 2 2 5 2 4 2" xfId="3004"/>
    <cellStyle name="Input 2 2 5 2 5" xfId="3005"/>
    <cellStyle name="Input 2 2 5 2 5 2" xfId="3006"/>
    <cellStyle name="Input 2 2 5 2 6" xfId="3007"/>
    <cellStyle name="Input 2 2 5 2 6 2" xfId="3008"/>
    <cellStyle name="Input 2 2 5 2 7" xfId="3009"/>
    <cellStyle name="Input 2 2 5 2 7 2" xfId="3010"/>
    <cellStyle name="Input 2 2 5 2 8" xfId="3011"/>
    <cellStyle name="Input 2 2 5 3" xfId="3012"/>
    <cellStyle name="Input 2 2 5 3 2" xfId="3013"/>
    <cellStyle name="Input 2 2 5 4" xfId="3014"/>
    <cellStyle name="Input 2 2 5 4 2" xfId="3015"/>
    <cellStyle name="Input 2 2 5 5" xfId="3016"/>
    <cellStyle name="Input 2 2 5 5 2" xfId="3017"/>
    <cellStyle name="Input 2 2 5 6" xfId="3018"/>
    <cellStyle name="Input 2 2 5 6 2" xfId="3019"/>
    <cellStyle name="Input 2 2 5 7" xfId="3020"/>
    <cellStyle name="Input 2 2 5 7 2" xfId="3021"/>
    <cellStyle name="Input 2 2 5 8" xfId="3022"/>
    <cellStyle name="Input 2 2 5 8 2" xfId="3023"/>
    <cellStyle name="Input 2 2 5 9" xfId="3024"/>
    <cellStyle name="Input 2 2 5 9 2" xfId="3025"/>
    <cellStyle name="Input 2 2 6" xfId="3026"/>
    <cellStyle name="Input 2 2 6 10" xfId="3027"/>
    <cellStyle name="Input 2 2 6 2" xfId="3028"/>
    <cellStyle name="Input 2 2 6 2 2" xfId="3029"/>
    <cellStyle name="Input 2 2 6 2 2 2" xfId="3030"/>
    <cellStyle name="Input 2 2 6 2 3" xfId="3031"/>
    <cellStyle name="Input 2 2 6 2 3 2" xfId="3032"/>
    <cellStyle name="Input 2 2 6 2 4" xfId="3033"/>
    <cellStyle name="Input 2 2 6 2 4 2" xfId="3034"/>
    <cellStyle name="Input 2 2 6 2 5" xfId="3035"/>
    <cellStyle name="Input 2 2 6 2 5 2" xfId="3036"/>
    <cellStyle name="Input 2 2 6 2 6" xfId="3037"/>
    <cellStyle name="Input 2 2 6 2 6 2" xfId="3038"/>
    <cellStyle name="Input 2 2 6 2 7" xfId="3039"/>
    <cellStyle name="Input 2 2 6 2 7 2" xfId="3040"/>
    <cellStyle name="Input 2 2 6 2 8" xfId="3041"/>
    <cellStyle name="Input 2 2 6 3" xfId="3042"/>
    <cellStyle name="Input 2 2 6 3 2" xfId="3043"/>
    <cellStyle name="Input 2 2 6 4" xfId="3044"/>
    <cellStyle name="Input 2 2 6 4 2" xfId="3045"/>
    <cellStyle name="Input 2 2 6 5" xfId="3046"/>
    <cellStyle name="Input 2 2 6 5 2" xfId="3047"/>
    <cellStyle name="Input 2 2 6 6" xfId="3048"/>
    <cellStyle name="Input 2 2 6 6 2" xfId="3049"/>
    <cellStyle name="Input 2 2 6 7" xfId="3050"/>
    <cellStyle name="Input 2 2 6 7 2" xfId="3051"/>
    <cellStyle name="Input 2 2 6 8" xfId="3052"/>
    <cellStyle name="Input 2 2 6 8 2" xfId="3053"/>
    <cellStyle name="Input 2 2 6 9" xfId="3054"/>
    <cellStyle name="Input 2 2 6 9 2" xfId="3055"/>
    <cellStyle name="Input 2 2 7" xfId="3056"/>
    <cellStyle name="Input 2 2 7 10" xfId="3057"/>
    <cellStyle name="Input 2 2 7 2" xfId="3058"/>
    <cellStyle name="Input 2 2 7 2 2" xfId="3059"/>
    <cellStyle name="Input 2 2 7 2 2 2" xfId="3060"/>
    <cellStyle name="Input 2 2 7 2 3" xfId="3061"/>
    <cellStyle name="Input 2 2 7 2 3 2" xfId="3062"/>
    <cellStyle name="Input 2 2 7 2 4" xfId="3063"/>
    <cellStyle name="Input 2 2 7 2 4 2" xfId="3064"/>
    <cellStyle name="Input 2 2 7 2 5" xfId="3065"/>
    <cellStyle name="Input 2 2 7 2 5 2" xfId="3066"/>
    <cellStyle name="Input 2 2 7 2 6" xfId="3067"/>
    <cellStyle name="Input 2 2 7 2 6 2" xfId="3068"/>
    <cellStyle name="Input 2 2 7 2 7" xfId="3069"/>
    <cellStyle name="Input 2 2 7 2 7 2" xfId="3070"/>
    <cellStyle name="Input 2 2 7 2 8" xfId="3071"/>
    <cellStyle name="Input 2 2 7 3" xfId="3072"/>
    <cellStyle name="Input 2 2 7 3 2" xfId="3073"/>
    <cellStyle name="Input 2 2 7 4" xfId="3074"/>
    <cellStyle name="Input 2 2 7 4 2" xfId="3075"/>
    <cellStyle name="Input 2 2 7 5" xfId="3076"/>
    <cellStyle name="Input 2 2 7 5 2" xfId="3077"/>
    <cellStyle name="Input 2 2 7 6" xfId="3078"/>
    <cellStyle name="Input 2 2 7 6 2" xfId="3079"/>
    <cellStyle name="Input 2 2 7 7" xfId="3080"/>
    <cellStyle name="Input 2 2 7 7 2" xfId="3081"/>
    <cellStyle name="Input 2 2 7 8" xfId="3082"/>
    <cellStyle name="Input 2 2 7 8 2" xfId="3083"/>
    <cellStyle name="Input 2 2 7 9" xfId="3084"/>
    <cellStyle name="Input 2 2 7 9 2" xfId="3085"/>
    <cellStyle name="Input 2 2 8" xfId="3086"/>
    <cellStyle name="Input 2 2 8 10" xfId="3087"/>
    <cellStyle name="Input 2 2 8 2" xfId="3088"/>
    <cellStyle name="Input 2 2 8 2 2" xfId="3089"/>
    <cellStyle name="Input 2 2 8 2 2 2" xfId="3090"/>
    <cellStyle name="Input 2 2 8 2 3" xfId="3091"/>
    <cellStyle name="Input 2 2 8 2 3 2" xfId="3092"/>
    <cellStyle name="Input 2 2 8 2 4" xfId="3093"/>
    <cellStyle name="Input 2 2 8 2 4 2" xfId="3094"/>
    <cellStyle name="Input 2 2 8 2 5" xfId="3095"/>
    <cellStyle name="Input 2 2 8 2 5 2" xfId="3096"/>
    <cellStyle name="Input 2 2 8 2 6" xfId="3097"/>
    <cellStyle name="Input 2 2 8 2 6 2" xfId="3098"/>
    <cellStyle name="Input 2 2 8 2 7" xfId="3099"/>
    <cellStyle name="Input 2 2 8 2 7 2" xfId="3100"/>
    <cellStyle name="Input 2 2 8 2 8" xfId="3101"/>
    <cellStyle name="Input 2 2 8 3" xfId="3102"/>
    <cellStyle name="Input 2 2 8 3 2" xfId="3103"/>
    <cellStyle name="Input 2 2 8 4" xfId="3104"/>
    <cellStyle name="Input 2 2 8 4 2" xfId="3105"/>
    <cellStyle name="Input 2 2 8 5" xfId="3106"/>
    <cellStyle name="Input 2 2 8 5 2" xfId="3107"/>
    <cellStyle name="Input 2 2 8 6" xfId="3108"/>
    <cellStyle name="Input 2 2 8 6 2" xfId="3109"/>
    <cellStyle name="Input 2 2 8 7" xfId="3110"/>
    <cellStyle name="Input 2 2 8 7 2" xfId="3111"/>
    <cellStyle name="Input 2 2 8 8" xfId="3112"/>
    <cellStyle name="Input 2 2 8 8 2" xfId="3113"/>
    <cellStyle name="Input 2 2 8 9" xfId="3114"/>
    <cellStyle name="Input 2 2 8 9 2" xfId="3115"/>
    <cellStyle name="Input 2 2 9" xfId="3116"/>
    <cellStyle name="Input 2 2 9 10" xfId="3117"/>
    <cellStyle name="Input 2 2 9 2" xfId="3118"/>
    <cellStyle name="Input 2 2 9 2 2" xfId="3119"/>
    <cellStyle name="Input 2 2 9 2 2 2" xfId="3120"/>
    <cellStyle name="Input 2 2 9 2 3" xfId="3121"/>
    <cellStyle name="Input 2 2 9 2 3 2" xfId="3122"/>
    <cellStyle name="Input 2 2 9 2 4" xfId="3123"/>
    <cellStyle name="Input 2 2 9 2 4 2" xfId="3124"/>
    <cellStyle name="Input 2 2 9 2 5" xfId="3125"/>
    <cellStyle name="Input 2 2 9 2 5 2" xfId="3126"/>
    <cellStyle name="Input 2 2 9 2 6" xfId="3127"/>
    <cellStyle name="Input 2 2 9 2 6 2" xfId="3128"/>
    <cellStyle name="Input 2 2 9 2 7" xfId="3129"/>
    <cellStyle name="Input 2 2 9 2 7 2" xfId="3130"/>
    <cellStyle name="Input 2 2 9 2 8" xfId="3131"/>
    <cellStyle name="Input 2 2 9 3" xfId="3132"/>
    <cellStyle name="Input 2 2 9 3 2" xfId="3133"/>
    <cellStyle name="Input 2 2 9 4" xfId="3134"/>
    <cellStyle name="Input 2 2 9 4 2" xfId="3135"/>
    <cellStyle name="Input 2 2 9 5" xfId="3136"/>
    <cellStyle name="Input 2 2 9 5 2" xfId="3137"/>
    <cellStyle name="Input 2 2 9 6" xfId="3138"/>
    <cellStyle name="Input 2 2 9 6 2" xfId="3139"/>
    <cellStyle name="Input 2 2 9 7" xfId="3140"/>
    <cellStyle name="Input 2 2 9 7 2" xfId="3141"/>
    <cellStyle name="Input 2 2 9 8" xfId="3142"/>
    <cellStyle name="Input 2 2 9 8 2" xfId="3143"/>
    <cellStyle name="Input 2 2 9 9" xfId="3144"/>
    <cellStyle name="Input 2 2 9 9 2" xfId="3145"/>
    <cellStyle name="Input 2 3" xfId="3146"/>
    <cellStyle name="Input 2 3 10" xfId="3147"/>
    <cellStyle name="Input 2 3 10 2" xfId="3148"/>
    <cellStyle name="Input 2 3 11" xfId="3149"/>
    <cellStyle name="Input 2 3 11 2" xfId="3150"/>
    <cellStyle name="Input 2 3 12" xfId="3151"/>
    <cellStyle name="Input 2 3 12 2" xfId="3152"/>
    <cellStyle name="Input 2 3 13" xfId="3153"/>
    <cellStyle name="Input 2 3 13 2" xfId="3154"/>
    <cellStyle name="Input 2 3 14" xfId="3155"/>
    <cellStyle name="Input 2 3 14 2" xfId="3156"/>
    <cellStyle name="Input 2 3 15" xfId="3157"/>
    <cellStyle name="Input 2 3 15 2" xfId="3158"/>
    <cellStyle name="Input 2 3 16" xfId="3159"/>
    <cellStyle name="Input 2 3 16 2" xfId="3160"/>
    <cellStyle name="Input 2 3 17" xfId="3161"/>
    <cellStyle name="Input 2 3 2" xfId="3162"/>
    <cellStyle name="Input 2 3 2 10" xfId="3163"/>
    <cellStyle name="Input 2 3 2 10 2" xfId="3164"/>
    <cellStyle name="Input 2 3 2 11" xfId="3165"/>
    <cellStyle name="Input 2 3 2 11 2" xfId="3166"/>
    <cellStyle name="Input 2 3 2 12" xfId="3167"/>
    <cellStyle name="Input 2 3 2 2" xfId="3168"/>
    <cellStyle name="Input 2 3 2 2 10" xfId="3169"/>
    <cellStyle name="Input 2 3 2 2 2" xfId="3170"/>
    <cellStyle name="Input 2 3 2 2 2 2" xfId="3171"/>
    <cellStyle name="Input 2 3 2 2 2 2 2" xfId="3172"/>
    <cellStyle name="Input 2 3 2 2 2 3" xfId="3173"/>
    <cellStyle name="Input 2 3 2 2 2 3 2" xfId="3174"/>
    <cellStyle name="Input 2 3 2 2 2 4" xfId="3175"/>
    <cellStyle name="Input 2 3 2 2 2 4 2" xfId="3176"/>
    <cellStyle name="Input 2 3 2 2 2 5" xfId="3177"/>
    <cellStyle name="Input 2 3 2 2 2 5 2" xfId="3178"/>
    <cellStyle name="Input 2 3 2 2 2 6" xfId="3179"/>
    <cellStyle name="Input 2 3 2 2 2 6 2" xfId="3180"/>
    <cellStyle name="Input 2 3 2 2 2 7" xfId="3181"/>
    <cellStyle name="Input 2 3 2 2 2 7 2" xfId="3182"/>
    <cellStyle name="Input 2 3 2 2 2 8" xfId="3183"/>
    <cellStyle name="Input 2 3 2 2 3" xfId="3184"/>
    <cellStyle name="Input 2 3 2 2 3 2" xfId="3185"/>
    <cellStyle name="Input 2 3 2 2 4" xfId="3186"/>
    <cellStyle name="Input 2 3 2 2 4 2" xfId="3187"/>
    <cellStyle name="Input 2 3 2 2 5" xfId="3188"/>
    <cellStyle name="Input 2 3 2 2 5 2" xfId="3189"/>
    <cellStyle name="Input 2 3 2 2 6" xfId="3190"/>
    <cellStyle name="Input 2 3 2 2 6 2" xfId="3191"/>
    <cellStyle name="Input 2 3 2 2 7" xfId="3192"/>
    <cellStyle name="Input 2 3 2 2 7 2" xfId="3193"/>
    <cellStyle name="Input 2 3 2 2 8" xfId="3194"/>
    <cellStyle name="Input 2 3 2 2 8 2" xfId="3195"/>
    <cellStyle name="Input 2 3 2 2 9" xfId="3196"/>
    <cellStyle name="Input 2 3 2 2 9 2" xfId="3197"/>
    <cellStyle name="Input 2 3 2 3" xfId="3198"/>
    <cellStyle name="Input 2 3 2 3 10" xfId="3199"/>
    <cellStyle name="Input 2 3 2 3 2" xfId="3200"/>
    <cellStyle name="Input 2 3 2 3 2 2" xfId="3201"/>
    <cellStyle name="Input 2 3 2 3 2 2 2" xfId="3202"/>
    <cellStyle name="Input 2 3 2 3 2 3" xfId="3203"/>
    <cellStyle name="Input 2 3 2 3 2 3 2" xfId="3204"/>
    <cellStyle name="Input 2 3 2 3 2 4" xfId="3205"/>
    <cellStyle name="Input 2 3 2 3 2 4 2" xfId="3206"/>
    <cellStyle name="Input 2 3 2 3 2 5" xfId="3207"/>
    <cellStyle name="Input 2 3 2 3 2 5 2" xfId="3208"/>
    <cellStyle name="Input 2 3 2 3 2 6" xfId="3209"/>
    <cellStyle name="Input 2 3 2 3 2 6 2" xfId="3210"/>
    <cellStyle name="Input 2 3 2 3 2 7" xfId="3211"/>
    <cellStyle name="Input 2 3 2 3 2 7 2" xfId="3212"/>
    <cellStyle name="Input 2 3 2 3 2 8" xfId="3213"/>
    <cellStyle name="Input 2 3 2 3 3" xfId="3214"/>
    <cellStyle name="Input 2 3 2 3 3 2" xfId="3215"/>
    <cellStyle name="Input 2 3 2 3 4" xfId="3216"/>
    <cellStyle name="Input 2 3 2 3 4 2" xfId="3217"/>
    <cellStyle name="Input 2 3 2 3 5" xfId="3218"/>
    <cellStyle name="Input 2 3 2 3 5 2" xfId="3219"/>
    <cellStyle name="Input 2 3 2 3 6" xfId="3220"/>
    <cellStyle name="Input 2 3 2 3 6 2" xfId="3221"/>
    <cellStyle name="Input 2 3 2 3 7" xfId="3222"/>
    <cellStyle name="Input 2 3 2 3 7 2" xfId="3223"/>
    <cellStyle name="Input 2 3 2 3 8" xfId="3224"/>
    <cellStyle name="Input 2 3 2 3 8 2" xfId="3225"/>
    <cellStyle name="Input 2 3 2 3 9" xfId="3226"/>
    <cellStyle name="Input 2 3 2 3 9 2" xfId="3227"/>
    <cellStyle name="Input 2 3 2 4" xfId="3228"/>
    <cellStyle name="Input 2 3 2 4 2" xfId="3229"/>
    <cellStyle name="Input 2 3 2 4 2 2" xfId="3230"/>
    <cellStyle name="Input 2 3 2 4 3" xfId="3231"/>
    <cellStyle name="Input 2 3 2 4 3 2" xfId="3232"/>
    <cellStyle name="Input 2 3 2 4 4" xfId="3233"/>
    <cellStyle name="Input 2 3 2 4 4 2" xfId="3234"/>
    <cellStyle name="Input 2 3 2 4 5" xfId="3235"/>
    <cellStyle name="Input 2 3 2 4 5 2" xfId="3236"/>
    <cellStyle name="Input 2 3 2 4 6" xfId="3237"/>
    <cellStyle name="Input 2 3 2 4 6 2" xfId="3238"/>
    <cellStyle name="Input 2 3 2 4 7" xfId="3239"/>
    <cellStyle name="Input 2 3 2 4 7 2" xfId="3240"/>
    <cellStyle name="Input 2 3 2 4 8" xfId="3241"/>
    <cellStyle name="Input 2 3 2 5" xfId="3242"/>
    <cellStyle name="Input 2 3 2 5 2" xfId="3243"/>
    <cellStyle name="Input 2 3 2 6" xfId="3244"/>
    <cellStyle name="Input 2 3 2 6 2" xfId="3245"/>
    <cellStyle name="Input 2 3 2 7" xfId="3246"/>
    <cellStyle name="Input 2 3 2 7 2" xfId="3247"/>
    <cellStyle name="Input 2 3 2 8" xfId="3248"/>
    <cellStyle name="Input 2 3 2 8 2" xfId="3249"/>
    <cellStyle name="Input 2 3 2 9" xfId="3250"/>
    <cellStyle name="Input 2 3 2 9 2" xfId="3251"/>
    <cellStyle name="Input 2 3 3" xfId="3252"/>
    <cellStyle name="Input 2 3 3 10" xfId="3253"/>
    <cellStyle name="Input 2 3 3 10 2" xfId="3254"/>
    <cellStyle name="Input 2 3 3 11" xfId="3255"/>
    <cellStyle name="Input 2 3 3 11 2" xfId="3256"/>
    <cellStyle name="Input 2 3 3 12" xfId="3257"/>
    <cellStyle name="Input 2 3 3 2" xfId="3258"/>
    <cellStyle name="Input 2 3 3 2 10" xfId="3259"/>
    <cellStyle name="Input 2 3 3 2 2" xfId="3260"/>
    <cellStyle name="Input 2 3 3 2 2 2" xfId="3261"/>
    <cellStyle name="Input 2 3 3 2 2 2 2" xfId="3262"/>
    <cellStyle name="Input 2 3 3 2 2 3" xfId="3263"/>
    <cellStyle name="Input 2 3 3 2 2 3 2" xfId="3264"/>
    <cellStyle name="Input 2 3 3 2 2 4" xfId="3265"/>
    <cellStyle name="Input 2 3 3 2 2 4 2" xfId="3266"/>
    <cellStyle name="Input 2 3 3 2 2 5" xfId="3267"/>
    <cellStyle name="Input 2 3 3 2 2 5 2" xfId="3268"/>
    <cellStyle name="Input 2 3 3 2 2 6" xfId="3269"/>
    <cellStyle name="Input 2 3 3 2 2 6 2" xfId="3270"/>
    <cellStyle name="Input 2 3 3 2 2 7" xfId="3271"/>
    <cellStyle name="Input 2 3 3 2 2 7 2" xfId="3272"/>
    <cellStyle name="Input 2 3 3 2 2 8" xfId="3273"/>
    <cellStyle name="Input 2 3 3 2 3" xfId="3274"/>
    <cellStyle name="Input 2 3 3 2 3 2" xfId="3275"/>
    <cellStyle name="Input 2 3 3 2 4" xfId="3276"/>
    <cellStyle name="Input 2 3 3 2 4 2" xfId="3277"/>
    <cellStyle name="Input 2 3 3 2 5" xfId="3278"/>
    <cellStyle name="Input 2 3 3 2 5 2" xfId="3279"/>
    <cellStyle name="Input 2 3 3 2 6" xfId="3280"/>
    <cellStyle name="Input 2 3 3 2 6 2" xfId="3281"/>
    <cellStyle name="Input 2 3 3 2 7" xfId="3282"/>
    <cellStyle name="Input 2 3 3 2 7 2" xfId="3283"/>
    <cellStyle name="Input 2 3 3 2 8" xfId="3284"/>
    <cellStyle name="Input 2 3 3 2 8 2" xfId="3285"/>
    <cellStyle name="Input 2 3 3 2 9" xfId="3286"/>
    <cellStyle name="Input 2 3 3 2 9 2" xfId="3287"/>
    <cellStyle name="Input 2 3 3 3" xfId="3288"/>
    <cellStyle name="Input 2 3 3 3 10" xfId="3289"/>
    <cellStyle name="Input 2 3 3 3 2" xfId="3290"/>
    <cellStyle name="Input 2 3 3 3 2 2" xfId="3291"/>
    <cellStyle name="Input 2 3 3 3 2 2 2" xfId="3292"/>
    <cellStyle name="Input 2 3 3 3 2 3" xfId="3293"/>
    <cellStyle name="Input 2 3 3 3 2 3 2" xfId="3294"/>
    <cellStyle name="Input 2 3 3 3 2 4" xfId="3295"/>
    <cellStyle name="Input 2 3 3 3 2 4 2" xfId="3296"/>
    <cellStyle name="Input 2 3 3 3 2 5" xfId="3297"/>
    <cellStyle name="Input 2 3 3 3 2 5 2" xfId="3298"/>
    <cellStyle name="Input 2 3 3 3 2 6" xfId="3299"/>
    <cellStyle name="Input 2 3 3 3 2 6 2" xfId="3300"/>
    <cellStyle name="Input 2 3 3 3 2 7" xfId="3301"/>
    <cellStyle name="Input 2 3 3 3 2 7 2" xfId="3302"/>
    <cellStyle name="Input 2 3 3 3 2 8" xfId="3303"/>
    <cellStyle name="Input 2 3 3 3 3" xfId="3304"/>
    <cellStyle name="Input 2 3 3 3 3 2" xfId="3305"/>
    <cellStyle name="Input 2 3 3 3 4" xfId="3306"/>
    <cellStyle name="Input 2 3 3 3 4 2" xfId="3307"/>
    <cellStyle name="Input 2 3 3 3 5" xfId="3308"/>
    <cellStyle name="Input 2 3 3 3 5 2" xfId="3309"/>
    <cellStyle name="Input 2 3 3 3 6" xfId="3310"/>
    <cellStyle name="Input 2 3 3 3 6 2" xfId="3311"/>
    <cellStyle name="Input 2 3 3 3 7" xfId="3312"/>
    <cellStyle name="Input 2 3 3 3 7 2" xfId="3313"/>
    <cellStyle name="Input 2 3 3 3 8" xfId="3314"/>
    <cellStyle name="Input 2 3 3 3 8 2" xfId="3315"/>
    <cellStyle name="Input 2 3 3 3 9" xfId="3316"/>
    <cellStyle name="Input 2 3 3 3 9 2" xfId="3317"/>
    <cellStyle name="Input 2 3 3 4" xfId="3318"/>
    <cellStyle name="Input 2 3 3 4 2" xfId="3319"/>
    <cellStyle name="Input 2 3 3 4 2 2" xfId="3320"/>
    <cellStyle name="Input 2 3 3 4 3" xfId="3321"/>
    <cellStyle name="Input 2 3 3 4 3 2" xfId="3322"/>
    <cellStyle name="Input 2 3 3 4 4" xfId="3323"/>
    <cellStyle name="Input 2 3 3 4 4 2" xfId="3324"/>
    <cellStyle name="Input 2 3 3 4 5" xfId="3325"/>
    <cellStyle name="Input 2 3 3 4 5 2" xfId="3326"/>
    <cellStyle name="Input 2 3 3 4 6" xfId="3327"/>
    <cellStyle name="Input 2 3 3 4 6 2" xfId="3328"/>
    <cellStyle name="Input 2 3 3 4 7" xfId="3329"/>
    <cellStyle name="Input 2 3 3 4 7 2" xfId="3330"/>
    <cellStyle name="Input 2 3 3 4 8" xfId="3331"/>
    <cellStyle name="Input 2 3 3 5" xfId="3332"/>
    <cellStyle name="Input 2 3 3 5 2" xfId="3333"/>
    <cellStyle name="Input 2 3 3 6" xfId="3334"/>
    <cellStyle name="Input 2 3 3 6 2" xfId="3335"/>
    <cellStyle name="Input 2 3 3 7" xfId="3336"/>
    <cellStyle name="Input 2 3 3 7 2" xfId="3337"/>
    <cellStyle name="Input 2 3 3 8" xfId="3338"/>
    <cellStyle name="Input 2 3 3 8 2" xfId="3339"/>
    <cellStyle name="Input 2 3 3 9" xfId="3340"/>
    <cellStyle name="Input 2 3 3 9 2" xfId="3341"/>
    <cellStyle name="Input 2 3 4" xfId="3342"/>
    <cellStyle name="Input 2 3 4 10" xfId="3343"/>
    <cellStyle name="Input 2 3 4 2" xfId="3344"/>
    <cellStyle name="Input 2 3 4 2 2" xfId="3345"/>
    <cellStyle name="Input 2 3 4 2 2 2" xfId="3346"/>
    <cellStyle name="Input 2 3 4 2 3" xfId="3347"/>
    <cellStyle name="Input 2 3 4 2 3 2" xfId="3348"/>
    <cellStyle name="Input 2 3 4 2 4" xfId="3349"/>
    <cellStyle name="Input 2 3 4 2 4 2" xfId="3350"/>
    <cellStyle name="Input 2 3 4 2 5" xfId="3351"/>
    <cellStyle name="Input 2 3 4 2 5 2" xfId="3352"/>
    <cellStyle name="Input 2 3 4 2 6" xfId="3353"/>
    <cellStyle name="Input 2 3 4 2 6 2" xfId="3354"/>
    <cellStyle name="Input 2 3 4 2 7" xfId="3355"/>
    <cellStyle name="Input 2 3 4 2 7 2" xfId="3356"/>
    <cellStyle name="Input 2 3 4 2 8" xfId="3357"/>
    <cellStyle name="Input 2 3 4 3" xfId="3358"/>
    <cellStyle name="Input 2 3 4 3 2" xfId="3359"/>
    <cellStyle name="Input 2 3 4 4" xfId="3360"/>
    <cellStyle name="Input 2 3 4 4 2" xfId="3361"/>
    <cellStyle name="Input 2 3 4 5" xfId="3362"/>
    <cellStyle name="Input 2 3 4 5 2" xfId="3363"/>
    <cellStyle name="Input 2 3 4 6" xfId="3364"/>
    <cellStyle name="Input 2 3 4 6 2" xfId="3365"/>
    <cellStyle name="Input 2 3 4 7" xfId="3366"/>
    <cellStyle name="Input 2 3 4 7 2" xfId="3367"/>
    <cellStyle name="Input 2 3 4 8" xfId="3368"/>
    <cellStyle name="Input 2 3 4 8 2" xfId="3369"/>
    <cellStyle name="Input 2 3 4 9" xfId="3370"/>
    <cellStyle name="Input 2 3 4 9 2" xfId="3371"/>
    <cellStyle name="Input 2 3 5" xfId="3372"/>
    <cellStyle name="Input 2 3 5 10" xfId="3373"/>
    <cellStyle name="Input 2 3 5 2" xfId="3374"/>
    <cellStyle name="Input 2 3 5 2 2" xfId="3375"/>
    <cellStyle name="Input 2 3 5 2 2 2" xfId="3376"/>
    <cellStyle name="Input 2 3 5 2 3" xfId="3377"/>
    <cellStyle name="Input 2 3 5 2 3 2" xfId="3378"/>
    <cellStyle name="Input 2 3 5 2 4" xfId="3379"/>
    <cellStyle name="Input 2 3 5 2 4 2" xfId="3380"/>
    <cellStyle name="Input 2 3 5 2 5" xfId="3381"/>
    <cellStyle name="Input 2 3 5 2 5 2" xfId="3382"/>
    <cellStyle name="Input 2 3 5 2 6" xfId="3383"/>
    <cellStyle name="Input 2 3 5 2 6 2" xfId="3384"/>
    <cellStyle name="Input 2 3 5 2 7" xfId="3385"/>
    <cellStyle name="Input 2 3 5 2 7 2" xfId="3386"/>
    <cellStyle name="Input 2 3 5 2 8" xfId="3387"/>
    <cellStyle name="Input 2 3 5 3" xfId="3388"/>
    <cellStyle name="Input 2 3 5 3 2" xfId="3389"/>
    <cellStyle name="Input 2 3 5 4" xfId="3390"/>
    <cellStyle name="Input 2 3 5 4 2" xfId="3391"/>
    <cellStyle name="Input 2 3 5 5" xfId="3392"/>
    <cellStyle name="Input 2 3 5 5 2" xfId="3393"/>
    <cellStyle name="Input 2 3 5 6" xfId="3394"/>
    <cellStyle name="Input 2 3 5 6 2" xfId="3395"/>
    <cellStyle name="Input 2 3 5 7" xfId="3396"/>
    <cellStyle name="Input 2 3 5 7 2" xfId="3397"/>
    <cellStyle name="Input 2 3 5 8" xfId="3398"/>
    <cellStyle name="Input 2 3 5 8 2" xfId="3399"/>
    <cellStyle name="Input 2 3 5 9" xfId="3400"/>
    <cellStyle name="Input 2 3 5 9 2" xfId="3401"/>
    <cellStyle name="Input 2 3 6" xfId="3402"/>
    <cellStyle name="Input 2 3 6 10" xfId="3403"/>
    <cellStyle name="Input 2 3 6 2" xfId="3404"/>
    <cellStyle name="Input 2 3 6 2 2" xfId="3405"/>
    <cellStyle name="Input 2 3 6 2 2 2" xfId="3406"/>
    <cellStyle name="Input 2 3 6 2 3" xfId="3407"/>
    <cellStyle name="Input 2 3 6 2 3 2" xfId="3408"/>
    <cellStyle name="Input 2 3 6 2 4" xfId="3409"/>
    <cellStyle name="Input 2 3 6 2 4 2" xfId="3410"/>
    <cellStyle name="Input 2 3 6 2 5" xfId="3411"/>
    <cellStyle name="Input 2 3 6 2 5 2" xfId="3412"/>
    <cellStyle name="Input 2 3 6 2 6" xfId="3413"/>
    <cellStyle name="Input 2 3 6 2 6 2" xfId="3414"/>
    <cellStyle name="Input 2 3 6 2 7" xfId="3415"/>
    <cellStyle name="Input 2 3 6 2 7 2" xfId="3416"/>
    <cellStyle name="Input 2 3 6 2 8" xfId="3417"/>
    <cellStyle name="Input 2 3 6 3" xfId="3418"/>
    <cellStyle name="Input 2 3 6 3 2" xfId="3419"/>
    <cellStyle name="Input 2 3 6 4" xfId="3420"/>
    <cellStyle name="Input 2 3 6 4 2" xfId="3421"/>
    <cellStyle name="Input 2 3 6 5" xfId="3422"/>
    <cellStyle name="Input 2 3 6 5 2" xfId="3423"/>
    <cellStyle name="Input 2 3 6 6" xfId="3424"/>
    <cellStyle name="Input 2 3 6 6 2" xfId="3425"/>
    <cellStyle name="Input 2 3 6 7" xfId="3426"/>
    <cellStyle name="Input 2 3 6 7 2" xfId="3427"/>
    <cellStyle name="Input 2 3 6 8" xfId="3428"/>
    <cellStyle name="Input 2 3 6 8 2" xfId="3429"/>
    <cellStyle name="Input 2 3 6 9" xfId="3430"/>
    <cellStyle name="Input 2 3 6 9 2" xfId="3431"/>
    <cellStyle name="Input 2 3 7" xfId="3432"/>
    <cellStyle name="Input 2 3 7 10" xfId="3433"/>
    <cellStyle name="Input 2 3 7 2" xfId="3434"/>
    <cellStyle name="Input 2 3 7 2 2" xfId="3435"/>
    <cellStyle name="Input 2 3 7 2 2 2" xfId="3436"/>
    <cellStyle name="Input 2 3 7 2 3" xfId="3437"/>
    <cellStyle name="Input 2 3 7 2 3 2" xfId="3438"/>
    <cellStyle name="Input 2 3 7 2 4" xfId="3439"/>
    <cellStyle name="Input 2 3 7 2 4 2" xfId="3440"/>
    <cellStyle name="Input 2 3 7 2 5" xfId="3441"/>
    <cellStyle name="Input 2 3 7 2 5 2" xfId="3442"/>
    <cellStyle name="Input 2 3 7 2 6" xfId="3443"/>
    <cellStyle name="Input 2 3 7 2 6 2" xfId="3444"/>
    <cellStyle name="Input 2 3 7 2 7" xfId="3445"/>
    <cellStyle name="Input 2 3 7 2 7 2" xfId="3446"/>
    <cellStyle name="Input 2 3 7 2 8" xfId="3447"/>
    <cellStyle name="Input 2 3 7 3" xfId="3448"/>
    <cellStyle name="Input 2 3 7 3 2" xfId="3449"/>
    <cellStyle name="Input 2 3 7 4" xfId="3450"/>
    <cellStyle name="Input 2 3 7 4 2" xfId="3451"/>
    <cellStyle name="Input 2 3 7 5" xfId="3452"/>
    <cellStyle name="Input 2 3 7 5 2" xfId="3453"/>
    <cellStyle name="Input 2 3 7 6" xfId="3454"/>
    <cellStyle name="Input 2 3 7 6 2" xfId="3455"/>
    <cellStyle name="Input 2 3 7 7" xfId="3456"/>
    <cellStyle name="Input 2 3 7 7 2" xfId="3457"/>
    <cellStyle name="Input 2 3 7 8" xfId="3458"/>
    <cellStyle name="Input 2 3 7 8 2" xfId="3459"/>
    <cellStyle name="Input 2 3 7 9" xfId="3460"/>
    <cellStyle name="Input 2 3 7 9 2" xfId="3461"/>
    <cellStyle name="Input 2 3 8" xfId="3462"/>
    <cellStyle name="Input 2 3 8 10" xfId="3463"/>
    <cellStyle name="Input 2 3 8 2" xfId="3464"/>
    <cellStyle name="Input 2 3 8 2 2" xfId="3465"/>
    <cellStyle name="Input 2 3 8 2 2 2" xfId="3466"/>
    <cellStyle name="Input 2 3 8 2 3" xfId="3467"/>
    <cellStyle name="Input 2 3 8 2 3 2" xfId="3468"/>
    <cellStyle name="Input 2 3 8 2 4" xfId="3469"/>
    <cellStyle name="Input 2 3 8 2 4 2" xfId="3470"/>
    <cellStyle name="Input 2 3 8 2 5" xfId="3471"/>
    <cellStyle name="Input 2 3 8 2 5 2" xfId="3472"/>
    <cellStyle name="Input 2 3 8 2 6" xfId="3473"/>
    <cellStyle name="Input 2 3 8 2 6 2" xfId="3474"/>
    <cellStyle name="Input 2 3 8 2 7" xfId="3475"/>
    <cellStyle name="Input 2 3 8 2 7 2" xfId="3476"/>
    <cellStyle name="Input 2 3 8 2 8" xfId="3477"/>
    <cellStyle name="Input 2 3 8 3" xfId="3478"/>
    <cellStyle name="Input 2 3 8 3 2" xfId="3479"/>
    <cellStyle name="Input 2 3 8 4" xfId="3480"/>
    <cellStyle name="Input 2 3 8 4 2" xfId="3481"/>
    <cellStyle name="Input 2 3 8 5" xfId="3482"/>
    <cellStyle name="Input 2 3 8 5 2" xfId="3483"/>
    <cellStyle name="Input 2 3 8 6" xfId="3484"/>
    <cellStyle name="Input 2 3 8 6 2" xfId="3485"/>
    <cellStyle name="Input 2 3 8 7" xfId="3486"/>
    <cellStyle name="Input 2 3 8 7 2" xfId="3487"/>
    <cellStyle name="Input 2 3 8 8" xfId="3488"/>
    <cellStyle name="Input 2 3 8 8 2" xfId="3489"/>
    <cellStyle name="Input 2 3 8 9" xfId="3490"/>
    <cellStyle name="Input 2 3 8 9 2" xfId="3491"/>
    <cellStyle name="Input 2 3 9" xfId="3492"/>
    <cellStyle name="Input 2 3 9 2" xfId="3493"/>
    <cellStyle name="Input 2 3 9 2 2" xfId="3494"/>
    <cellStyle name="Input 2 3 9 3" xfId="3495"/>
    <cellStyle name="Input 2 3 9 3 2" xfId="3496"/>
    <cellStyle name="Input 2 3 9 4" xfId="3497"/>
    <cellStyle name="Input 2 3 9 4 2" xfId="3498"/>
    <cellStyle name="Input 2 3 9 5" xfId="3499"/>
    <cellStyle name="Input 2 3 9 5 2" xfId="3500"/>
    <cellStyle name="Input 2 3 9 6" xfId="3501"/>
    <cellStyle name="Input 2 3 9 6 2" xfId="3502"/>
    <cellStyle name="Input 2 3 9 7" xfId="3503"/>
    <cellStyle name="Input 2 3 9 7 2" xfId="3504"/>
    <cellStyle name="Input 2 3 9 8" xfId="3505"/>
    <cellStyle name="Input 2 4" xfId="2425"/>
    <cellStyle name="input 3" xfId="1166"/>
    <cellStyle name="input 4" xfId="1131"/>
    <cellStyle name="input 5" xfId="1169"/>
    <cellStyle name="input 6" xfId="11994"/>
    <cellStyle name="input 7" xfId="12021"/>
    <cellStyle name="input 8" xfId="11989"/>
    <cellStyle name="input 9" xfId="12020"/>
    <cellStyle name="input(0)" xfId="869"/>
    <cellStyle name="Input(2)" xfId="870"/>
    <cellStyle name="Interface" xfId="871"/>
    <cellStyle name="Komórka połączona" xfId="872"/>
    <cellStyle name="Komórka zaznaczona" xfId="873"/>
    <cellStyle name="Kontrolní buňka" xfId="874"/>
    <cellStyle name="Level 1" xfId="875"/>
    <cellStyle name="Level 1 2" xfId="876"/>
    <cellStyle name="Level 1 2 2" xfId="11996"/>
    <cellStyle name="Level 2" xfId="877"/>
    <cellStyle name="Level 2 2" xfId="878"/>
    <cellStyle name="Level 2 2 2" xfId="11997"/>
    <cellStyle name="Level 3" xfId="879"/>
    <cellStyle name="Level 3 2" xfId="880"/>
    <cellStyle name="Level 3 2 2" xfId="11998"/>
    <cellStyle name="Lien hypertexte_Prem_page_WBCSD" xfId="3506"/>
    <cellStyle name="Link Currency (0)" xfId="881"/>
    <cellStyle name="Link Currency (2)" xfId="882"/>
    <cellStyle name="Link Units (0)" xfId="883"/>
    <cellStyle name="Link Units (1)" xfId="884"/>
    <cellStyle name="Link Units (2)" xfId="885"/>
    <cellStyle name="Linked Cell 2" xfId="39"/>
    <cellStyle name="Miles" xfId="886"/>
    <cellStyle name="Miles 2" xfId="887"/>
    <cellStyle name="Millares [0]_0405251" xfId="888"/>
    <cellStyle name="Millares 4" xfId="889"/>
    <cellStyle name="Millares_0405251" xfId="890"/>
    <cellStyle name="Milliers [0]_!!!GO" xfId="891"/>
    <cellStyle name="Milliers 2" xfId="3507"/>
    <cellStyle name="Milliers_!!!GO" xfId="892"/>
    <cellStyle name="Moneda [0]_0405251" xfId="893"/>
    <cellStyle name="Moneda_0405251" xfId="894"/>
    <cellStyle name="Monétaire [0]_!!!GO" xfId="895"/>
    <cellStyle name="Monétaire_!!!GO" xfId="896"/>
    <cellStyle name="Monetario" xfId="897"/>
    <cellStyle name="Monetario 2" xfId="898"/>
    <cellStyle name="Monetario 2 2" xfId="11999"/>
    <cellStyle name="Muster" xfId="899"/>
    <cellStyle name="Muster 2" xfId="900"/>
    <cellStyle name="Muster 2 2" xfId="12000"/>
    <cellStyle name="Muster 3" xfId="1170"/>
    <cellStyle name="Muster_CO-BUC" xfId="901"/>
    <cellStyle name="Nadpis 1" xfId="902"/>
    <cellStyle name="Nadpis 2" xfId="903"/>
    <cellStyle name="Nadpis 3" xfId="904"/>
    <cellStyle name="Nadpis 4" xfId="905"/>
    <cellStyle name="Nagłówek 1" xfId="906"/>
    <cellStyle name="Nagłówek 2" xfId="907"/>
    <cellStyle name="Nagłówek 3" xfId="908"/>
    <cellStyle name="Nagłówek 4" xfId="909"/>
    <cellStyle name="Název" xfId="910"/>
    <cellStyle name="Neutral 2" xfId="40"/>
    <cellStyle name="Neutralne" xfId="911"/>
    <cellStyle name="Neutrální" xfId="912"/>
    <cellStyle name="New_normal" xfId="913"/>
    <cellStyle name="no dec" xfId="914"/>
    <cellStyle name="no dec 2" xfId="915"/>
    <cellStyle name="no dec 2 2" xfId="12001"/>
    <cellStyle name="NONE" xfId="916"/>
    <cellStyle name="NONE 2" xfId="917"/>
    <cellStyle name="NONE 2 2" xfId="12002"/>
    <cellStyle name="Normal" xfId="0" builtinId="0"/>
    <cellStyle name="Normal - Style1" xfId="918"/>
    <cellStyle name="Normal - Style1 2" xfId="1171"/>
    <cellStyle name="Normal - Style2" xfId="919"/>
    <cellStyle name="Normal - Style3" xfId="920"/>
    <cellStyle name="Normal - Style4" xfId="921"/>
    <cellStyle name="Normal - Style5" xfId="922"/>
    <cellStyle name="Normal 10" xfId="923"/>
    <cellStyle name="Normal 10 2" xfId="3509"/>
    <cellStyle name="Normal 10 3" xfId="3508"/>
    <cellStyle name="Normal 11" xfId="924"/>
    <cellStyle name="Normal 11 2" xfId="3510"/>
    <cellStyle name="Normal 12" xfId="925"/>
    <cellStyle name="Normal 12 2" xfId="3511"/>
    <cellStyle name="Normal 13" xfId="926"/>
    <cellStyle name="Normal 13 2" xfId="11725"/>
    <cellStyle name="Normal 14" xfId="927"/>
    <cellStyle name="Normal 15" xfId="928"/>
    <cellStyle name="Normal 16" xfId="929"/>
    <cellStyle name="Normal 17" xfId="930"/>
    <cellStyle name="Normal 18" xfId="931"/>
    <cellStyle name="Normal 19" xfId="1034"/>
    <cellStyle name="Normal 19 2" xfId="1188"/>
    <cellStyle name="Normal 2" xfId="2"/>
    <cellStyle name="Normal 2 2" xfId="933"/>
    <cellStyle name="Normal 2 3" xfId="932"/>
    <cellStyle name="Normal 2 3 2" xfId="3512"/>
    <cellStyle name="Normal 2 4" xfId="3513"/>
    <cellStyle name="Normal 2 5" xfId="3514"/>
    <cellStyle name="Normal 20" xfId="1101"/>
    <cellStyle name="Normal 20 2" xfId="1197"/>
    <cellStyle name="Normal 21" xfId="73"/>
    <cellStyle name="Normal 22" xfId="1092"/>
    <cellStyle name="Normal 23" xfId="1196"/>
    <cellStyle name="Normal 24" xfId="627"/>
    <cellStyle name="Normal 25" xfId="11727"/>
    <cellStyle name="Normal 26" xfId="11730"/>
    <cellStyle name="Normal 27" xfId="11733"/>
    <cellStyle name="Normal 28" xfId="11736"/>
    <cellStyle name="Normal 29" xfId="11740"/>
    <cellStyle name="Normal 3" xfId="4"/>
    <cellStyle name="Normal 3 2" xfId="935"/>
    <cellStyle name="Normal 3 2 2" xfId="3515"/>
    <cellStyle name="Normal 3 3" xfId="934"/>
    <cellStyle name="Normal 3 3 2" xfId="3516"/>
    <cellStyle name="Normal 3 4" xfId="3517"/>
    <cellStyle name="Normal 3 5" xfId="3518"/>
    <cellStyle name="Normal 30" xfId="11743"/>
    <cellStyle name="Normal 31" xfId="11745"/>
    <cellStyle name="Normal 32" xfId="11747"/>
    <cellStyle name="Normal 33" xfId="11752"/>
    <cellStyle name="Normal 34" xfId="11755"/>
    <cellStyle name="Normal 35" xfId="11758"/>
    <cellStyle name="Normal 36" xfId="11761"/>
    <cellStyle name="Normal 37" xfId="11764"/>
    <cellStyle name="Normal 38" xfId="11765"/>
    <cellStyle name="Normal 39" xfId="11769"/>
    <cellStyle name="Normal 4" xfId="936"/>
    <cellStyle name="Normal 4 2" xfId="3520"/>
    <cellStyle name="Normal 4 2 2" xfId="3521"/>
    <cellStyle name="Normal 4 3" xfId="3522"/>
    <cellStyle name="Normal 4 4" xfId="3523"/>
    <cellStyle name="Normal 4 5" xfId="3524"/>
    <cellStyle name="Normal 4 6" xfId="3525"/>
    <cellStyle name="Normal 4 7" xfId="3519"/>
    <cellStyle name="Normal 40" xfId="11773"/>
    <cellStyle name="Normal 41" xfId="11776"/>
    <cellStyle name="Normal 42" xfId="11778"/>
    <cellStyle name="Normal 43" xfId="12017"/>
    <cellStyle name="Normal 44" xfId="12027"/>
    <cellStyle name="Normal 45" xfId="12016"/>
    <cellStyle name="Normal 46" xfId="12026"/>
    <cellStyle name="Normal 5" xfId="937"/>
    <cellStyle name="Normal 5 2" xfId="3527"/>
    <cellStyle name="Normal 5 3" xfId="3526"/>
    <cellStyle name="Normal 6" xfId="938"/>
    <cellStyle name="Normal 6 2" xfId="3529"/>
    <cellStyle name="Normal 6 3" xfId="3530"/>
    <cellStyle name="Normal 6 4" xfId="3531"/>
    <cellStyle name="Normal 6 5" xfId="3532"/>
    <cellStyle name="Normal 6 6" xfId="3528"/>
    <cellStyle name="Normal 7" xfId="939"/>
    <cellStyle name="Normal 7 2" xfId="3534"/>
    <cellStyle name="Normal 7 3" xfId="3533"/>
    <cellStyle name="Normal 8" xfId="940"/>
    <cellStyle name="Normal 8 2" xfId="3535"/>
    <cellStyle name="Normal 9" xfId="941"/>
    <cellStyle name="Normal 9 2" xfId="3536"/>
    <cellStyle name="Normal GHG Numbers (0.00)" xfId="942"/>
    <cellStyle name="Normal GHG Textfiels Bold" xfId="943"/>
    <cellStyle name="Normal GHG whole table" xfId="944"/>
    <cellStyle name="Normal GHG-Shade" xfId="945"/>
    <cellStyle name="Not Locked" xfId="946"/>
    <cellStyle name="Notas" xfId="947"/>
    <cellStyle name="Notas 2" xfId="1172"/>
    <cellStyle name="Note 2" xfId="948"/>
    <cellStyle name="Note 2 10" xfId="3537"/>
    <cellStyle name="Note 2 2" xfId="3538"/>
    <cellStyle name="Note 2 2 2" xfId="3539"/>
    <cellStyle name="Note 2 2 2 2" xfId="3540"/>
    <cellStyle name="Note 2 2 2 2 10" xfId="3541"/>
    <cellStyle name="Note 2 2 2 2 10 2" xfId="3542"/>
    <cellStyle name="Note 2 2 2 2 10 2 2" xfId="3543"/>
    <cellStyle name="Note 2 2 2 2 10 2 2 2" xfId="3544"/>
    <cellStyle name="Note 2 2 2 2 10 2 3" xfId="3545"/>
    <cellStyle name="Note 2 2 2 2 10 2 3 2" xfId="3546"/>
    <cellStyle name="Note 2 2 2 2 10 2 4" xfId="3547"/>
    <cellStyle name="Note 2 2 2 2 10 2 4 2" xfId="3548"/>
    <cellStyle name="Note 2 2 2 2 10 2 5" xfId="3549"/>
    <cellStyle name="Note 2 2 2 2 10 2 5 2" xfId="3550"/>
    <cellStyle name="Note 2 2 2 2 10 2 6" xfId="3551"/>
    <cellStyle name="Note 2 2 2 2 10 2 6 2" xfId="3552"/>
    <cellStyle name="Note 2 2 2 2 10 2 7" xfId="3553"/>
    <cellStyle name="Note 2 2 2 2 10 2 7 2" xfId="3554"/>
    <cellStyle name="Note 2 2 2 2 10 2 8" xfId="3555"/>
    <cellStyle name="Note 2 2 2 2 10 2 8 2" xfId="3556"/>
    <cellStyle name="Note 2 2 2 2 10 2 9" xfId="3557"/>
    <cellStyle name="Note 2 2 2 2 11" xfId="3558"/>
    <cellStyle name="Note 2 2 2 2 11 2" xfId="3559"/>
    <cellStyle name="Note 2 2 2 2 12" xfId="3560"/>
    <cellStyle name="Note 2 2 2 2 12 2" xfId="3561"/>
    <cellStyle name="Note 2 2 2 2 13" xfId="3562"/>
    <cellStyle name="Note 2 2 2 2 13 2" xfId="3563"/>
    <cellStyle name="Note 2 2 2 2 14" xfId="3564"/>
    <cellStyle name="Note 2 2 2 2 14 2" xfId="3565"/>
    <cellStyle name="Note 2 2 2 2 15" xfId="3566"/>
    <cellStyle name="Note 2 2 2 2 15 2" xfId="3567"/>
    <cellStyle name="Note 2 2 2 2 16" xfId="3568"/>
    <cellStyle name="Note 2 2 2 2 16 2" xfId="3569"/>
    <cellStyle name="Note 2 2 2 2 17" xfId="3570"/>
    <cellStyle name="Note 2 2 2 2 17 2" xfId="3571"/>
    <cellStyle name="Note 2 2 2 2 18" xfId="3572"/>
    <cellStyle name="Note 2 2 2 2 2" xfId="3573"/>
    <cellStyle name="Note 2 2 2 2 2 10" xfId="3574"/>
    <cellStyle name="Note 2 2 2 2 2 10 2" xfId="3575"/>
    <cellStyle name="Note 2 2 2 2 2 11" xfId="3576"/>
    <cellStyle name="Note 2 2 2 2 2 11 2" xfId="3577"/>
    <cellStyle name="Note 2 2 2 2 2 12" xfId="3578"/>
    <cellStyle name="Note 2 2 2 2 2 12 2" xfId="3579"/>
    <cellStyle name="Note 2 2 2 2 2 13" xfId="3580"/>
    <cellStyle name="Note 2 2 2 2 2 13 2" xfId="3581"/>
    <cellStyle name="Note 2 2 2 2 2 14" xfId="3582"/>
    <cellStyle name="Note 2 2 2 2 2 14 2" xfId="3583"/>
    <cellStyle name="Note 2 2 2 2 2 15" xfId="3584"/>
    <cellStyle name="Note 2 2 2 2 2 15 2" xfId="3585"/>
    <cellStyle name="Note 2 2 2 2 2 16" xfId="3586"/>
    <cellStyle name="Note 2 2 2 2 2 16 2" xfId="3587"/>
    <cellStyle name="Note 2 2 2 2 2 17" xfId="3588"/>
    <cellStyle name="Note 2 2 2 2 2 2" xfId="3589"/>
    <cellStyle name="Note 2 2 2 2 2 2 10" xfId="3590"/>
    <cellStyle name="Note 2 2 2 2 2 2 10 2" xfId="3591"/>
    <cellStyle name="Note 2 2 2 2 2 2 11" xfId="3592"/>
    <cellStyle name="Note 2 2 2 2 2 2 11 2" xfId="3593"/>
    <cellStyle name="Note 2 2 2 2 2 2 12" xfId="3594"/>
    <cellStyle name="Note 2 2 2 2 2 2 2" xfId="3595"/>
    <cellStyle name="Note 2 2 2 2 2 2 2 10" xfId="3596"/>
    <cellStyle name="Note 2 2 2 2 2 2 2 2" xfId="3597"/>
    <cellStyle name="Note 2 2 2 2 2 2 2 2 2" xfId="3598"/>
    <cellStyle name="Note 2 2 2 2 2 2 2 2 2 2" xfId="3599"/>
    <cellStyle name="Note 2 2 2 2 2 2 2 2 2 2 2" xfId="3600"/>
    <cellStyle name="Note 2 2 2 2 2 2 2 2 2 3" xfId="3601"/>
    <cellStyle name="Note 2 2 2 2 2 2 2 2 2 3 2" xfId="3602"/>
    <cellStyle name="Note 2 2 2 2 2 2 2 2 2 4" xfId="3603"/>
    <cellStyle name="Note 2 2 2 2 2 2 2 2 2 4 2" xfId="3604"/>
    <cellStyle name="Note 2 2 2 2 2 2 2 2 2 5" xfId="3605"/>
    <cellStyle name="Note 2 2 2 2 2 2 2 2 2 5 2" xfId="3606"/>
    <cellStyle name="Note 2 2 2 2 2 2 2 2 2 6" xfId="3607"/>
    <cellStyle name="Note 2 2 2 2 2 2 2 2 2 6 2" xfId="3608"/>
    <cellStyle name="Note 2 2 2 2 2 2 2 2 2 7" xfId="3609"/>
    <cellStyle name="Note 2 2 2 2 2 2 2 2 2 7 2" xfId="3610"/>
    <cellStyle name="Note 2 2 2 2 2 2 2 2 2 8" xfId="3611"/>
    <cellStyle name="Note 2 2 2 2 2 2 2 2 2 8 2" xfId="3612"/>
    <cellStyle name="Note 2 2 2 2 2 2 2 2 2 9" xfId="3613"/>
    <cellStyle name="Note 2 2 2 2 2 2 2 3" xfId="3614"/>
    <cellStyle name="Note 2 2 2 2 2 2 2 3 2" xfId="3615"/>
    <cellStyle name="Note 2 2 2 2 2 2 2 4" xfId="3616"/>
    <cellStyle name="Note 2 2 2 2 2 2 2 4 2" xfId="3617"/>
    <cellStyle name="Note 2 2 2 2 2 2 2 5" xfId="3618"/>
    <cellStyle name="Note 2 2 2 2 2 2 2 5 2" xfId="3619"/>
    <cellStyle name="Note 2 2 2 2 2 2 2 6" xfId="3620"/>
    <cellStyle name="Note 2 2 2 2 2 2 2 6 2" xfId="3621"/>
    <cellStyle name="Note 2 2 2 2 2 2 2 7" xfId="3622"/>
    <cellStyle name="Note 2 2 2 2 2 2 2 7 2" xfId="3623"/>
    <cellStyle name="Note 2 2 2 2 2 2 2 8" xfId="3624"/>
    <cellStyle name="Note 2 2 2 2 2 2 2 8 2" xfId="3625"/>
    <cellStyle name="Note 2 2 2 2 2 2 2 9" xfId="3626"/>
    <cellStyle name="Note 2 2 2 2 2 2 2 9 2" xfId="3627"/>
    <cellStyle name="Note 2 2 2 2 2 2 3" xfId="3628"/>
    <cellStyle name="Note 2 2 2 2 2 2 3 10" xfId="3629"/>
    <cellStyle name="Note 2 2 2 2 2 2 3 2" xfId="3630"/>
    <cellStyle name="Note 2 2 2 2 2 2 3 2 2" xfId="3631"/>
    <cellStyle name="Note 2 2 2 2 2 2 3 2 2 2" xfId="3632"/>
    <cellStyle name="Note 2 2 2 2 2 2 3 2 2 2 2" xfId="3633"/>
    <cellStyle name="Note 2 2 2 2 2 2 3 2 2 3" xfId="3634"/>
    <cellStyle name="Note 2 2 2 2 2 2 3 2 2 3 2" xfId="3635"/>
    <cellStyle name="Note 2 2 2 2 2 2 3 2 2 4" xfId="3636"/>
    <cellStyle name="Note 2 2 2 2 2 2 3 2 2 4 2" xfId="3637"/>
    <cellStyle name="Note 2 2 2 2 2 2 3 2 2 5" xfId="3638"/>
    <cellStyle name="Note 2 2 2 2 2 2 3 2 2 5 2" xfId="3639"/>
    <cellStyle name="Note 2 2 2 2 2 2 3 2 2 6" xfId="3640"/>
    <cellStyle name="Note 2 2 2 2 2 2 3 2 2 6 2" xfId="3641"/>
    <cellStyle name="Note 2 2 2 2 2 2 3 2 2 7" xfId="3642"/>
    <cellStyle name="Note 2 2 2 2 2 2 3 2 2 7 2" xfId="3643"/>
    <cellStyle name="Note 2 2 2 2 2 2 3 2 2 8" xfId="3644"/>
    <cellStyle name="Note 2 2 2 2 2 2 3 2 2 8 2" xfId="3645"/>
    <cellStyle name="Note 2 2 2 2 2 2 3 2 2 9" xfId="3646"/>
    <cellStyle name="Note 2 2 2 2 2 2 3 3" xfId="3647"/>
    <cellStyle name="Note 2 2 2 2 2 2 3 3 2" xfId="3648"/>
    <cellStyle name="Note 2 2 2 2 2 2 3 4" xfId="3649"/>
    <cellStyle name="Note 2 2 2 2 2 2 3 4 2" xfId="3650"/>
    <cellStyle name="Note 2 2 2 2 2 2 3 5" xfId="3651"/>
    <cellStyle name="Note 2 2 2 2 2 2 3 5 2" xfId="3652"/>
    <cellStyle name="Note 2 2 2 2 2 2 3 6" xfId="3653"/>
    <cellStyle name="Note 2 2 2 2 2 2 3 6 2" xfId="3654"/>
    <cellStyle name="Note 2 2 2 2 2 2 3 7" xfId="3655"/>
    <cellStyle name="Note 2 2 2 2 2 2 3 7 2" xfId="3656"/>
    <cellStyle name="Note 2 2 2 2 2 2 3 8" xfId="3657"/>
    <cellStyle name="Note 2 2 2 2 2 2 3 8 2" xfId="3658"/>
    <cellStyle name="Note 2 2 2 2 2 2 3 9" xfId="3659"/>
    <cellStyle name="Note 2 2 2 2 2 2 3 9 2" xfId="3660"/>
    <cellStyle name="Note 2 2 2 2 2 2 4" xfId="3661"/>
    <cellStyle name="Note 2 2 2 2 2 2 4 2" xfId="3662"/>
    <cellStyle name="Note 2 2 2 2 2 2 4 2 2" xfId="3663"/>
    <cellStyle name="Note 2 2 2 2 2 2 4 2 2 2" xfId="3664"/>
    <cellStyle name="Note 2 2 2 2 2 2 4 2 3" xfId="3665"/>
    <cellStyle name="Note 2 2 2 2 2 2 4 2 3 2" xfId="3666"/>
    <cellStyle name="Note 2 2 2 2 2 2 4 2 4" xfId="3667"/>
    <cellStyle name="Note 2 2 2 2 2 2 4 2 4 2" xfId="3668"/>
    <cellStyle name="Note 2 2 2 2 2 2 4 2 5" xfId="3669"/>
    <cellStyle name="Note 2 2 2 2 2 2 4 2 5 2" xfId="3670"/>
    <cellStyle name="Note 2 2 2 2 2 2 4 2 6" xfId="3671"/>
    <cellStyle name="Note 2 2 2 2 2 2 4 2 6 2" xfId="3672"/>
    <cellStyle name="Note 2 2 2 2 2 2 4 2 7" xfId="3673"/>
    <cellStyle name="Note 2 2 2 2 2 2 4 2 7 2" xfId="3674"/>
    <cellStyle name="Note 2 2 2 2 2 2 4 2 8" xfId="3675"/>
    <cellStyle name="Note 2 2 2 2 2 2 4 2 8 2" xfId="3676"/>
    <cellStyle name="Note 2 2 2 2 2 2 4 2 9" xfId="3677"/>
    <cellStyle name="Note 2 2 2 2 2 2 5" xfId="3678"/>
    <cellStyle name="Note 2 2 2 2 2 2 5 2" xfId="3679"/>
    <cellStyle name="Note 2 2 2 2 2 2 6" xfId="3680"/>
    <cellStyle name="Note 2 2 2 2 2 2 6 2" xfId="3681"/>
    <cellStyle name="Note 2 2 2 2 2 2 7" xfId="3682"/>
    <cellStyle name="Note 2 2 2 2 2 2 7 2" xfId="3683"/>
    <cellStyle name="Note 2 2 2 2 2 2 8" xfId="3684"/>
    <cellStyle name="Note 2 2 2 2 2 2 8 2" xfId="3685"/>
    <cellStyle name="Note 2 2 2 2 2 2 9" xfId="3686"/>
    <cellStyle name="Note 2 2 2 2 2 2 9 2" xfId="3687"/>
    <cellStyle name="Note 2 2 2 2 2 3" xfId="3688"/>
    <cellStyle name="Note 2 2 2 2 2 3 10" xfId="3689"/>
    <cellStyle name="Note 2 2 2 2 2 3 10 2" xfId="3690"/>
    <cellStyle name="Note 2 2 2 2 2 3 11" xfId="3691"/>
    <cellStyle name="Note 2 2 2 2 2 3 11 2" xfId="3692"/>
    <cellStyle name="Note 2 2 2 2 2 3 12" xfId="3693"/>
    <cellStyle name="Note 2 2 2 2 2 3 2" xfId="3694"/>
    <cellStyle name="Note 2 2 2 2 2 3 2 10" xfId="3695"/>
    <cellStyle name="Note 2 2 2 2 2 3 2 2" xfId="3696"/>
    <cellStyle name="Note 2 2 2 2 2 3 2 2 2" xfId="3697"/>
    <cellStyle name="Note 2 2 2 2 2 3 2 2 2 2" xfId="3698"/>
    <cellStyle name="Note 2 2 2 2 2 3 2 2 2 2 2" xfId="3699"/>
    <cellStyle name="Note 2 2 2 2 2 3 2 2 2 3" xfId="3700"/>
    <cellStyle name="Note 2 2 2 2 2 3 2 2 2 3 2" xfId="3701"/>
    <cellStyle name="Note 2 2 2 2 2 3 2 2 2 4" xfId="3702"/>
    <cellStyle name="Note 2 2 2 2 2 3 2 2 2 4 2" xfId="3703"/>
    <cellStyle name="Note 2 2 2 2 2 3 2 2 2 5" xfId="3704"/>
    <cellStyle name="Note 2 2 2 2 2 3 2 2 2 5 2" xfId="3705"/>
    <cellStyle name="Note 2 2 2 2 2 3 2 2 2 6" xfId="3706"/>
    <cellStyle name="Note 2 2 2 2 2 3 2 2 2 6 2" xfId="3707"/>
    <cellStyle name="Note 2 2 2 2 2 3 2 2 2 7" xfId="3708"/>
    <cellStyle name="Note 2 2 2 2 2 3 2 2 2 7 2" xfId="3709"/>
    <cellStyle name="Note 2 2 2 2 2 3 2 2 2 8" xfId="3710"/>
    <cellStyle name="Note 2 2 2 2 2 3 2 2 2 8 2" xfId="3711"/>
    <cellStyle name="Note 2 2 2 2 2 3 2 2 2 9" xfId="3712"/>
    <cellStyle name="Note 2 2 2 2 2 3 2 3" xfId="3713"/>
    <cellStyle name="Note 2 2 2 2 2 3 2 3 2" xfId="3714"/>
    <cellStyle name="Note 2 2 2 2 2 3 2 4" xfId="3715"/>
    <cellStyle name="Note 2 2 2 2 2 3 2 4 2" xfId="3716"/>
    <cellStyle name="Note 2 2 2 2 2 3 2 5" xfId="3717"/>
    <cellStyle name="Note 2 2 2 2 2 3 2 5 2" xfId="3718"/>
    <cellStyle name="Note 2 2 2 2 2 3 2 6" xfId="3719"/>
    <cellStyle name="Note 2 2 2 2 2 3 2 6 2" xfId="3720"/>
    <cellStyle name="Note 2 2 2 2 2 3 2 7" xfId="3721"/>
    <cellStyle name="Note 2 2 2 2 2 3 2 7 2" xfId="3722"/>
    <cellStyle name="Note 2 2 2 2 2 3 2 8" xfId="3723"/>
    <cellStyle name="Note 2 2 2 2 2 3 2 8 2" xfId="3724"/>
    <cellStyle name="Note 2 2 2 2 2 3 2 9" xfId="3725"/>
    <cellStyle name="Note 2 2 2 2 2 3 2 9 2" xfId="3726"/>
    <cellStyle name="Note 2 2 2 2 2 3 3" xfId="3727"/>
    <cellStyle name="Note 2 2 2 2 2 3 3 10" xfId="3728"/>
    <cellStyle name="Note 2 2 2 2 2 3 3 2" xfId="3729"/>
    <cellStyle name="Note 2 2 2 2 2 3 3 2 2" xfId="3730"/>
    <cellStyle name="Note 2 2 2 2 2 3 3 2 2 2" xfId="3731"/>
    <cellStyle name="Note 2 2 2 2 2 3 3 2 2 2 2" xfId="3732"/>
    <cellStyle name="Note 2 2 2 2 2 3 3 2 2 3" xfId="3733"/>
    <cellStyle name="Note 2 2 2 2 2 3 3 2 2 3 2" xfId="3734"/>
    <cellStyle name="Note 2 2 2 2 2 3 3 2 2 4" xfId="3735"/>
    <cellStyle name="Note 2 2 2 2 2 3 3 2 2 4 2" xfId="3736"/>
    <cellStyle name="Note 2 2 2 2 2 3 3 2 2 5" xfId="3737"/>
    <cellStyle name="Note 2 2 2 2 2 3 3 2 2 5 2" xfId="3738"/>
    <cellStyle name="Note 2 2 2 2 2 3 3 2 2 6" xfId="3739"/>
    <cellStyle name="Note 2 2 2 2 2 3 3 2 2 6 2" xfId="3740"/>
    <cellStyle name="Note 2 2 2 2 2 3 3 2 2 7" xfId="3741"/>
    <cellStyle name="Note 2 2 2 2 2 3 3 2 2 7 2" xfId="3742"/>
    <cellStyle name="Note 2 2 2 2 2 3 3 2 2 8" xfId="3743"/>
    <cellStyle name="Note 2 2 2 2 2 3 3 2 2 8 2" xfId="3744"/>
    <cellStyle name="Note 2 2 2 2 2 3 3 2 2 9" xfId="3745"/>
    <cellStyle name="Note 2 2 2 2 2 3 3 3" xfId="3746"/>
    <cellStyle name="Note 2 2 2 2 2 3 3 3 2" xfId="3747"/>
    <cellStyle name="Note 2 2 2 2 2 3 3 4" xfId="3748"/>
    <cellStyle name="Note 2 2 2 2 2 3 3 4 2" xfId="3749"/>
    <cellStyle name="Note 2 2 2 2 2 3 3 5" xfId="3750"/>
    <cellStyle name="Note 2 2 2 2 2 3 3 5 2" xfId="3751"/>
    <cellStyle name="Note 2 2 2 2 2 3 3 6" xfId="3752"/>
    <cellStyle name="Note 2 2 2 2 2 3 3 6 2" xfId="3753"/>
    <cellStyle name="Note 2 2 2 2 2 3 3 7" xfId="3754"/>
    <cellStyle name="Note 2 2 2 2 2 3 3 7 2" xfId="3755"/>
    <cellStyle name="Note 2 2 2 2 2 3 3 8" xfId="3756"/>
    <cellStyle name="Note 2 2 2 2 2 3 3 8 2" xfId="3757"/>
    <cellStyle name="Note 2 2 2 2 2 3 3 9" xfId="3758"/>
    <cellStyle name="Note 2 2 2 2 2 3 3 9 2" xfId="3759"/>
    <cellStyle name="Note 2 2 2 2 2 3 4" xfId="3760"/>
    <cellStyle name="Note 2 2 2 2 2 3 4 2" xfId="3761"/>
    <cellStyle name="Note 2 2 2 2 2 3 4 2 2" xfId="3762"/>
    <cellStyle name="Note 2 2 2 2 2 3 4 2 2 2" xfId="3763"/>
    <cellStyle name="Note 2 2 2 2 2 3 4 2 3" xfId="3764"/>
    <cellStyle name="Note 2 2 2 2 2 3 4 2 3 2" xfId="3765"/>
    <cellStyle name="Note 2 2 2 2 2 3 4 2 4" xfId="3766"/>
    <cellStyle name="Note 2 2 2 2 2 3 4 2 4 2" xfId="3767"/>
    <cellStyle name="Note 2 2 2 2 2 3 4 2 5" xfId="3768"/>
    <cellStyle name="Note 2 2 2 2 2 3 4 2 5 2" xfId="3769"/>
    <cellStyle name="Note 2 2 2 2 2 3 4 2 6" xfId="3770"/>
    <cellStyle name="Note 2 2 2 2 2 3 4 2 6 2" xfId="3771"/>
    <cellStyle name="Note 2 2 2 2 2 3 4 2 7" xfId="3772"/>
    <cellStyle name="Note 2 2 2 2 2 3 4 2 7 2" xfId="3773"/>
    <cellStyle name="Note 2 2 2 2 2 3 4 2 8" xfId="3774"/>
    <cellStyle name="Note 2 2 2 2 2 3 4 2 8 2" xfId="3775"/>
    <cellStyle name="Note 2 2 2 2 2 3 4 2 9" xfId="3776"/>
    <cellStyle name="Note 2 2 2 2 2 3 5" xfId="3777"/>
    <cellStyle name="Note 2 2 2 2 2 3 5 2" xfId="3778"/>
    <cellStyle name="Note 2 2 2 2 2 3 6" xfId="3779"/>
    <cellStyle name="Note 2 2 2 2 2 3 6 2" xfId="3780"/>
    <cellStyle name="Note 2 2 2 2 2 3 7" xfId="3781"/>
    <cellStyle name="Note 2 2 2 2 2 3 7 2" xfId="3782"/>
    <cellStyle name="Note 2 2 2 2 2 3 8" xfId="3783"/>
    <cellStyle name="Note 2 2 2 2 2 3 8 2" xfId="3784"/>
    <cellStyle name="Note 2 2 2 2 2 3 9" xfId="3785"/>
    <cellStyle name="Note 2 2 2 2 2 3 9 2" xfId="3786"/>
    <cellStyle name="Note 2 2 2 2 2 4" xfId="3787"/>
    <cellStyle name="Note 2 2 2 2 2 4 10" xfId="3788"/>
    <cellStyle name="Note 2 2 2 2 2 4 2" xfId="3789"/>
    <cellStyle name="Note 2 2 2 2 2 4 2 2" xfId="3790"/>
    <cellStyle name="Note 2 2 2 2 2 4 2 2 2" xfId="3791"/>
    <cellStyle name="Note 2 2 2 2 2 4 2 2 2 2" xfId="3792"/>
    <cellStyle name="Note 2 2 2 2 2 4 2 2 3" xfId="3793"/>
    <cellStyle name="Note 2 2 2 2 2 4 2 2 3 2" xfId="3794"/>
    <cellStyle name="Note 2 2 2 2 2 4 2 2 4" xfId="3795"/>
    <cellStyle name="Note 2 2 2 2 2 4 2 2 4 2" xfId="3796"/>
    <cellStyle name="Note 2 2 2 2 2 4 2 2 5" xfId="3797"/>
    <cellStyle name="Note 2 2 2 2 2 4 2 2 5 2" xfId="3798"/>
    <cellStyle name="Note 2 2 2 2 2 4 2 2 6" xfId="3799"/>
    <cellStyle name="Note 2 2 2 2 2 4 2 2 6 2" xfId="3800"/>
    <cellStyle name="Note 2 2 2 2 2 4 2 2 7" xfId="3801"/>
    <cellStyle name="Note 2 2 2 2 2 4 2 2 7 2" xfId="3802"/>
    <cellStyle name="Note 2 2 2 2 2 4 2 2 8" xfId="3803"/>
    <cellStyle name="Note 2 2 2 2 2 4 2 2 8 2" xfId="3804"/>
    <cellStyle name="Note 2 2 2 2 2 4 2 2 9" xfId="3805"/>
    <cellStyle name="Note 2 2 2 2 2 4 3" xfId="3806"/>
    <cellStyle name="Note 2 2 2 2 2 4 3 2" xfId="3807"/>
    <cellStyle name="Note 2 2 2 2 2 4 4" xfId="3808"/>
    <cellStyle name="Note 2 2 2 2 2 4 4 2" xfId="3809"/>
    <cellStyle name="Note 2 2 2 2 2 4 5" xfId="3810"/>
    <cellStyle name="Note 2 2 2 2 2 4 5 2" xfId="3811"/>
    <cellStyle name="Note 2 2 2 2 2 4 6" xfId="3812"/>
    <cellStyle name="Note 2 2 2 2 2 4 6 2" xfId="3813"/>
    <cellStyle name="Note 2 2 2 2 2 4 7" xfId="3814"/>
    <cellStyle name="Note 2 2 2 2 2 4 7 2" xfId="3815"/>
    <cellStyle name="Note 2 2 2 2 2 4 8" xfId="3816"/>
    <cellStyle name="Note 2 2 2 2 2 4 8 2" xfId="3817"/>
    <cellStyle name="Note 2 2 2 2 2 4 9" xfId="3818"/>
    <cellStyle name="Note 2 2 2 2 2 4 9 2" xfId="3819"/>
    <cellStyle name="Note 2 2 2 2 2 5" xfId="3820"/>
    <cellStyle name="Note 2 2 2 2 2 5 10" xfId="3821"/>
    <cellStyle name="Note 2 2 2 2 2 5 2" xfId="3822"/>
    <cellStyle name="Note 2 2 2 2 2 5 2 2" xfId="3823"/>
    <cellStyle name="Note 2 2 2 2 2 5 2 2 2" xfId="3824"/>
    <cellStyle name="Note 2 2 2 2 2 5 2 2 2 2" xfId="3825"/>
    <cellStyle name="Note 2 2 2 2 2 5 2 2 3" xfId="3826"/>
    <cellStyle name="Note 2 2 2 2 2 5 2 2 3 2" xfId="3827"/>
    <cellStyle name="Note 2 2 2 2 2 5 2 2 4" xfId="3828"/>
    <cellStyle name="Note 2 2 2 2 2 5 2 2 4 2" xfId="3829"/>
    <cellStyle name="Note 2 2 2 2 2 5 2 2 5" xfId="3830"/>
    <cellStyle name="Note 2 2 2 2 2 5 2 2 5 2" xfId="3831"/>
    <cellStyle name="Note 2 2 2 2 2 5 2 2 6" xfId="3832"/>
    <cellStyle name="Note 2 2 2 2 2 5 2 2 6 2" xfId="3833"/>
    <cellStyle name="Note 2 2 2 2 2 5 2 2 7" xfId="3834"/>
    <cellStyle name="Note 2 2 2 2 2 5 2 2 7 2" xfId="3835"/>
    <cellStyle name="Note 2 2 2 2 2 5 2 2 8" xfId="3836"/>
    <cellStyle name="Note 2 2 2 2 2 5 2 2 8 2" xfId="3837"/>
    <cellStyle name="Note 2 2 2 2 2 5 2 2 9" xfId="3838"/>
    <cellStyle name="Note 2 2 2 2 2 5 3" xfId="3839"/>
    <cellStyle name="Note 2 2 2 2 2 5 3 2" xfId="3840"/>
    <cellStyle name="Note 2 2 2 2 2 5 4" xfId="3841"/>
    <cellStyle name="Note 2 2 2 2 2 5 4 2" xfId="3842"/>
    <cellStyle name="Note 2 2 2 2 2 5 5" xfId="3843"/>
    <cellStyle name="Note 2 2 2 2 2 5 5 2" xfId="3844"/>
    <cellStyle name="Note 2 2 2 2 2 5 6" xfId="3845"/>
    <cellStyle name="Note 2 2 2 2 2 5 6 2" xfId="3846"/>
    <cellStyle name="Note 2 2 2 2 2 5 7" xfId="3847"/>
    <cellStyle name="Note 2 2 2 2 2 5 7 2" xfId="3848"/>
    <cellStyle name="Note 2 2 2 2 2 5 8" xfId="3849"/>
    <cellStyle name="Note 2 2 2 2 2 5 8 2" xfId="3850"/>
    <cellStyle name="Note 2 2 2 2 2 5 9" xfId="3851"/>
    <cellStyle name="Note 2 2 2 2 2 5 9 2" xfId="3852"/>
    <cellStyle name="Note 2 2 2 2 2 6" xfId="3853"/>
    <cellStyle name="Note 2 2 2 2 2 6 10" xfId="3854"/>
    <cellStyle name="Note 2 2 2 2 2 6 2" xfId="3855"/>
    <cellStyle name="Note 2 2 2 2 2 6 2 2" xfId="3856"/>
    <cellStyle name="Note 2 2 2 2 2 6 2 2 2" xfId="3857"/>
    <cellStyle name="Note 2 2 2 2 2 6 2 2 2 2" xfId="3858"/>
    <cellStyle name="Note 2 2 2 2 2 6 2 2 3" xfId="3859"/>
    <cellStyle name="Note 2 2 2 2 2 6 2 2 3 2" xfId="3860"/>
    <cellStyle name="Note 2 2 2 2 2 6 2 2 4" xfId="3861"/>
    <cellStyle name="Note 2 2 2 2 2 6 2 2 4 2" xfId="3862"/>
    <cellStyle name="Note 2 2 2 2 2 6 2 2 5" xfId="3863"/>
    <cellStyle name="Note 2 2 2 2 2 6 2 2 5 2" xfId="3864"/>
    <cellStyle name="Note 2 2 2 2 2 6 2 2 6" xfId="3865"/>
    <cellStyle name="Note 2 2 2 2 2 6 2 2 6 2" xfId="3866"/>
    <cellStyle name="Note 2 2 2 2 2 6 2 2 7" xfId="3867"/>
    <cellStyle name="Note 2 2 2 2 2 6 2 2 7 2" xfId="3868"/>
    <cellStyle name="Note 2 2 2 2 2 6 2 2 8" xfId="3869"/>
    <cellStyle name="Note 2 2 2 2 2 6 2 2 8 2" xfId="3870"/>
    <cellStyle name="Note 2 2 2 2 2 6 2 2 9" xfId="3871"/>
    <cellStyle name="Note 2 2 2 2 2 6 3" xfId="3872"/>
    <cellStyle name="Note 2 2 2 2 2 6 3 2" xfId="3873"/>
    <cellStyle name="Note 2 2 2 2 2 6 4" xfId="3874"/>
    <cellStyle name="Note 2 2 2 2 2 6 4 2" xfId="3875"/>
    <cellStyle name="Note 2 2 2 2 2 6 5" xfId="3876"/>
    <cellStyle name="Note 2 2 2 2 2 6 5 2" xfId="3877"/>
    <cellStyle name="Note 2 2 2 2 2 6 6" xfId="3878"/>
    <cellStyle name="Note 2 2 2 2 2 6 6 2" xfId="3879"/>
    <cellStyle name="Note 2 2 2 2 2 6 7" xfId="3880"/>
    <cellStyle name="Note 2 2 2 2 2 6 7 2" xfId="3881"/>
    <cellStyle name="Note 2 2 2 2 2 6 8" xfId="3882"/>
    <cellStyle name="Note 2 2 2 2 2 6 8 2" xfId="3883"/>
    <cellStyle name="Note 2 2 2 2 2 6 9" xfId="3884"/>
    <cellStyle name="Note 2 2 2 2 2 6 9 2" xfId="3885"/>
    <cellStyle name="Note 2 2 2 2 2 7" xfId="3886"/>
    <cellStyle name="Note 2 2 2 2 2 7 10" xfId="3887"/>
    <cellStyle name="Note 2 2 2 2 2 7 2" xfId="3888"/>
    <cellStyle name="Note 2 2 2 2 2 7 2 2" xfId="3889"/>
    <cellStyle name="Note 2 2 2 2 2 7 2 2 2" xfId="3890"/>
    <cellStyle name="Note 2 2 2 2 2 7 2 2 2 2" xfId="3891"/>
    <cellStyle name="Note 2 2 2 2 2 7 2 2 3" xfId="3892"/>
    <cellStyle name="Note 2 2 2 2 2 7 2 2 3 2" xfId="3893"/>
    <cellStyle name="Note 2 2 2 2 2 7 2 2 4" xfId="3894"/>
    <cellStyle name="Note 2 2 2 2 2 7 2 2 4 2" xfId="3895"/>
    <cellStyle name="Note 2 2 2 2 2 7 2 2 5" xfId="3896"/>
    <cellStyle name="Note 2 2 2 2 2 7 2 2 5 2" xfId="3897"/>
    <cellStyle name="Note 2 2 2 2 2 7 2 2 6" xfId="3898"/>
    <cellStyle name="Note 2 2 2 2 2 7 2 2 6 2" xfId="3899"/>
    <cellStyle name="Note 2 2 2 2 2 7 2 2 7" xfId="3900"/>
    <cellStyle name="Note 2 2 2 2 2 7 2 2 7 2" xfId="3901"/>
    <cellStyle name="Note 2 2 2 2 2 7 2 2 8" xfId="3902"/>
    <cellStyle name="Note 2 2 2 2 2 7 2 2 8 2" xfId="3903"/>
    <cellStyle name="Note 2 2 2 2 2 7 2 2 9" xfId="3904"/>
    <cellStyle name="Note 2 2 2 2 2 7 3" xfId="3905"/>
    <cellStyle name="Note 2 2 2 2 2 7 3 2" xfId="3906"/>
    <cellStyle name="Note 2 2 2 2 2 7 4" xfId="3907"/>
    <cellStyle name="Note 2 2 2 2 2 7 4 2" xfId="3908"/>
    <cellStyle name="Note 2 2 2 2 2 7 5" xfId="3909"/>
    <cellStyle name="Note 2 2 2 2 2 7 5 2" xfId="3910"/>
    <cellStyle name="Note 2 2 2 2 2 7 6" xfId="3911"/>
    <cellStyle name="Note 2 2 2 2 2 7 6 2" xfId="3912"/>
    <cellStyle name="Note 2 2 2 2 2 7 7" xfId="3913"/>
    <cellStyle name="Note 2 2 2 2 2 7 7 2" xfId="3914"/>
    <cellStyle name="Note 2 2 2 2 2 7 8" xfId="3915"/>
    <cellStyle name="Note 2 2 2 2 2 7 8 2" xfId="3916"/>
    <cellStyle name="Note 2 2 2 2 2 7 9" xfId="3917"/>
    <cellStyle name="Note 2 2 2 2 2 7 9 2" xfId="3918"/>
    <cellStyle name="Note 2 2 2 2 2 8" xfId="3919"/>
    <cellStyle name="Note 2 2 2 2 2 8 10" xfId="3920"/>
    <cellStyle name="Note 2 2 2 2 2 8 2" xfId="3921"/>
    <cellStyle name="Note 2 2 2 2 2 8 2 2" xfId="3922"/>
    <cellStyle name="Note 2 2 2 2 2 8 2 2 2" xfId="3923"/>
    <cellStyle name="Note 2 2 2 2 2 8 2 2 2 2" xfId="3924"/>
    <cellStyle name="Note 2 2 2 2 2 8 2 2 3" xfId="3925"/>
    <cellStyle name="Note 2 2 2 2 2 8 2 2 3 2" xfId="3926"/>
    <cellStyle name="Note 2 2 2 2 2 8 2 2 4" xfId="3927"/>
    <cellStyle name="Note 2 2 2 2 2 8 2 2 4 2" xfId="3928"/>
    <cellStyle name="Note 2 2 2 2 2 8 2 2 5" xfId="3929"/>
    <cellStyle name="Note 2 2 2 2 2 8 2 2 5 2" xfId="3930"/>
    <cellStyle name="Note 2 2 2 2 2 8 2 2 6" xfId="3931"/>
    <cellStyle name="Note 2 2 2 2 2 8 2 2 6 2" xfId="3932"/>
    <cellStyle name="Note 2 2 2 2 2 8 2 2 7" xfId="3933"/>
    <cellStyle name="Note 2 2 2 2 2 8 2 2 7 2" xfId="3934"/>
    <cellStyle name="Note 2 2 2 2 2 8 2 2 8" xfId="3935"/>
    <cellStyle name="Note 2 2 2 2 2 8 2 2 8 2" xfId="3936"/>
    <cellStyle name="Note 2 2 2 2 2 8 2 2 9" xfId="3937"/>
    <cellStyle name="Note 2 2 2 2 2 8 3" xfId="3938"/>
    <cellStyle name="Note 2 2 2 2 2 8 3 2" xfId="3939"/>
    <cellStyle name="Note 2 2 2 2 2 8 4" xfId="3940"/>
    <cellStyle name="Note 2 2 2 2 2 8 4 2" xfId="3941"/>
    <cellStyle name="Note 2 2 2 2 2 8 5" xfId="3942"/>
    <cellStyle name="Note 2 2 2 2 2 8 5 2" xfId="3943"/>
    <cellStyle name="Note 2 2 2 2 2 8 6" xfId="3944"/>
    <cellStyle name="Note 2 2 2 2 2 8 6 2" xfId="3945"/>
    <cellStyle name="Note 2 2 2 2 2 8 7" xfId="3946"/>
    <cellStyle name="Note 2 2 2 2 2 8 7 2" xfId="3947"/>
    <cellStyle name="Note 2 2 2 2 2 8 8" xfId="3948"/>
    <cellStyle name="Note 2 2 2 2 2 8 8 2" xfId="3949"/>
    <cellStyle name="Note 2 2 2 2 2 8 9" xfId="3950"/>
    <cellStyle name="Note 2 2 2 2 2 8 9 2" xfId="3951"/>
    <cellStyle name="Note 2 2 2 2 2 9" xfId="3952"/>
    <cellStyle name="Note 2 2 2 2 2 9 2" xfId="3953"/>
    <cellStyle name="Note 2 2 2 2 2 9 2 2" xfId="3954"/>
    <cellStyle name="Note 2 2 2 2 2 9 2 2 2" xfId="3955"/>
    <cellStyle name="Note 2 2 2 2 2 9 2 3" xfId="3956"/>
    <cellStyle name="Note 2 2 2 2 2 9 2 3 2" xfId="3957"/>
    <cellStyle name="Note 2 2 2 2 2 9 2 4" xfId="3958"/>
    <cellStyle name="Note 2 2 2 2 2 9 2 4 2" xfId="3959"/>
    <cellStyle name="Note 2 2 2 2 2 9 2 5" xfId="3960"/>
    <cellStyle name="Note 2 2 2 2 2 9 2 5 2" xfId="3961"/>
    <cellStyle name="Note 2 2 2 2 2 9 2 6" xfId="3962"/>
    <cellStyle name="Note 2 2 2 2 2 9 2 6 2" xfId="3963"/>
    <cellStyle name="Note 2 2 2 2 2 9 2 7" xfId="3964"/>
    <cellStyle name="Note 2 2 2 2 2 9 2 7 2" xfId="3965"/>
    <cellStyle name="Note 2 2 2 2 2 9 2 8" xfId="3966"/>
    <cellStyle name="Note 2 2 2 2 2 9 2 8 2" xfId="3967"/>
    <cellStyle name="Note 2 2 2 2 2 9 2 9" xfId="3968"/>
    <cellStyle name="Note 2 2 2 2 3" xfId="3969"/>
    <cellStyle name="Note 2 2 2 2 3 10" xfId="3970"/>
    <cellStyle name="Note 2 2 2 2 3 10 2" xfId="3971"/>
    <cellStyle name="Note 2 2 2 2 3 11" xfId="3972"/>
    <cellStyle name="Note 2 2 2 2 3 11 2" xfId="3973"/>
    <cellStyle name="Note 2 2 2 2 3 12" xfId="3974"/>
    <cellStyle name="Note 2 2 2 2 3 2" xfId="3975"/>
    <cellStyle name="Note 2 2 2 2 3 2 10" xfId="3976"/>
    <cellStyle name="Note 2 2 2 2 3 2 2" xfId="3977"/>
    <cellStyle name="Note 2 2 2 2 3 2 2 2" xfId="3978"/>
    <cellStyle name="Note 2 2 2 2 3 2 2 2 2" xfId="3979"/>
    <cellStyle name="Note 2 2 2 2 3 2 2 2 2 2" xfId="3980"/>
    <cellStyle name="Note 2 2 2 2 3 2 2 2 3" xfId="3981"/>
    <cellStyle name="Note 2 2 2 2 3 2 2 2 3 2" xfId="3982"/>
    <cellStyle name="Note 2 2 2 2 3 2 2 2 4" xfId="3983"/>
    <cellStyle name="Note 2 2 2 2 3 2 2 2 4 2" xfId="3984"/>
    <cellStyle name="Note 2 2 2 2 3 2 2 2 5" xfId="3985"/>
    <cellStyle name="Note 2 2 2 2 3 2 2 2 5 2" xfId="3986"/>
    <cellStyle name="Note 2 2 2 2 3 2 2 2 6" xfId="3987"/>
    <cellStyle name="Note 2 2 2 2 3 2 2 2 6 2" xfId="3988"/>
    <cellStyle name="Note 2 2 2 2 3 2 2 2 7" xfId="3989"/>
    <cellStyle name="Note 2 2 2 2 3 2 2 2 7 2" xfId="3990"/>
    <cellStyle name="Note 2 2 2 2 3 2 2 2 8" xfId="3991"/>
    <cellStyle name="Note 2 2 2 2 3 2 2 2 8 2" xfId="3992"/>
    <cellStyle name="Note 2 2 2 2 3 2 2 2 9" xfId="3993"/>
    <cellStyle name="Note 2 2 2 2 3 2 3" xfId="3994"/>
    <cellStyle name="Note 2 2 2 2 3 2 3 2" xfId="3995"/>
    <cellStyle name="Note 2 2 2 2 3 2 4" xfId="3996"/>
    <cellStyle name="Note 2 2 2 2 3 2 4 2" xfId="3997"/>
    <cellStyle name="Note 2 2 2 2 3 2 5" xfId="3998"/>
    <cellStyle name="Note 2 2 2 2 3 2 5 2" xfId="3999"/>
    <cellStyle name="Note 2 2 2 2 3 2 6" xfId="4000"/>
    <cellStyle name="Note 2 2 2 2 3 2 6 2" xfId="4001"/>
    <cellStyle name="Note 2 2 2 2 3 2 7" xfId="4002"/>
    <cellStyle name="Note 2 2 2 2 3 2 7 2" xfId="4003"/>
    <cellStyle name="Note 2 2 2 2 3 2 8" xfId="4004"/>
    <cellStyle name="Note 2 2 2 2 3 2 8 2" xfId="4005"/>
    <cellStyle name="Note 2 2 2 2 3 2 9" xfId="4006"/>
    <cellStyle name="Note 2 2 2 2 3 2 9 2" xfId="4007"/>
    <cellStyle name="Note 2 2 2 2 3 3" xfId="4008"/>
    <cellStyle name="Note 2 2 2 2 3 3 10" xfId="4009"/>
    <cellStyle name="Note 2 2 2 2 3 3 2" xfId="4010"/>
    <cellStyle name="Note 2 2 2 2 3 3 2 2" xfId="4011"/>
    <cellStyle name="Note 2 2 2 2 3 3 2 2 2" xfId="4012"/>
    <cellStyle name="Note 2 2 2 2 3 3 2 2 2 2" xfId="4013"/>
    <cellStyle name="Note 2 2 2 2 3 3 2 2 3" xfId="4014"/>
    <cellStyle name="Note 2 2 2 2 3 3 2 2 3 2" xfId="4015"/>
    <cellStyle name="Note 2 2 2 2 3 3 2 2 4" xfId="4016"/>
    <cellStyle name="Note 2 2 2 2 3 3 2 2 4 2" xfId="4017"/>
    <cellStyle name="Note 2 2 2 2 3 3 2 2 5" xfId="4018"/>
    <cellStyle name="Note 2 2 2 2 3 3 2 2 5 2" xfId="4019"/>
    <cellStyle name="Note 2 2 2 2 3 3 2 2 6" xfId="4020"/>
    <cellStyle name="Note 2 2 2 2 3 3 2 2 6 2" xfId="4021"/>
    <cellStyle name="Note 2 2 2 2 3 3 2 2 7" xfId="4022"/>
    <cellStyle name="Note 2 2 2 2 3 3 2 2 7 2" xfId="4023"/>
    <cellStyle name="Note 2 2 2 2 3 3 2 2 8" xfId="4024"/>
    <cellStyle name="Note 2 2 2 2 3 3 2 2 8 2" xfId="4025"/>
    <cellStyle name="Note 2 2 2 2 3 3 2 2 9" xfId="4026"/>
    <cellStyle name="Note 2 2 2 2 3 3 3" xfId="4027"/>
    <cellStyle name="Note 2 2 2 2 3 3 3 2" xfId="4028"/>
    <cellStyle name="Note 2 2 2 2 3 3 4" xfId="4029"/>
    <cellStyle name="Note 2 2 2 2 3 3 4 2" xfId="4030"/>
    <cellStyle name="Note 2 2 2 2 3 3 5" xfId="4031"/>
    <cellStyle name="Note 2 2 2 2 3 3 5 2" xfId="4032"/>
    <cellStyle name="Note 2 2 2 2 3 3 6" xfId="4033"/>
    <cellStyle name="Note 2 2 2 2 3 3 6 2" xfId="4034"/>
    <cellStyle name="Note 2 2 2 2 3 3 7" xfId="4035"/>
    <cellStyle name="Note 2 2 2 2 3 3 7 2" xfId="4036"/>
    <cellStyle name="Note 2 2 2 2 3 3 8" xfId="4037"/>
    <cellStyle name="Note 2 2 2 2 3 3 8 2" xfId="4038"/>
    <cellStyle name="Note 2 2 2 2 3 3 9" xfId="4039"/>
    <cellStyle name="Note 2 2 2 2 3 3 9 2" xfId="4040"/>
    <cellStyle name="Note 2 2 2 2 3 4" xfId="4041"/>
    <cellStyle name="Note 2 2 2 2 3 4 2" xfId="4042"/>
    <cellStyle name="Note 2 2 2 2 3 4 2 2" xfId="4043"/>
    <cellStyle name="Note 2 2 2 2 3 4 2 2 2" xfId="4044"/>
    <cellStyle name="Note 2 2 2 2 3 4 2 3" xfId="4045"/>
    <cellStyle name="Note 2 2 2 2 3 4 2 3 2" xfId="4046"/>
    <cellStyle name="Note 2 2 2 2 3 4 2 4" xfId="4047"/>
    <cellStyle name="Note 2 2 2 2 3 4 2 4 2" xfId="4048"/>
    <cellStyle name="Note 2 2 2 2 3 4 2 5" xfId="4049"/>
    <cellStyle name="Note 2 2 2 2 3 4 2 5 2" xfId="4050"/>
    <cellStyle name="Note 2 2 2 2 3 4 2 6" xfId="4051"/>
    <cellStyle name="Note 2 2 2 2 3 4 2 6 2" xfId="4052"/>
    <cellStyle name="Note 2 2 2 2 3 4 2 7" xfId="4053"/>
    <cellStyle name="Note 2 2 2 2 3 4 2 7 2" xfId="4054"/>
    <cellStyle name="Note 2 2 2 2 3 4 2 8" xfId="4055"/>
    <cellStyle name="Note 2 2 2 2 3 4 2 8 2" xfId="4056"/>
    <cellStyle name="Note 2 2 2 2 3 4 2 9" xfId="4057"/>
    <cellStyle name="Note 2 2 2 2 3 5" xfId="4058"/>
    <cellStyle name="Note 2 2 2 2 3 5 2" xfId="4059"/>
    <cellStyle name="Note 2 2 2 2 3 6" xfId="4060"/>
    <cellStyle name="Note 2 2 2 2 3 6 2" xfId="4061"/>
    <cellStyle name="Note 2 2 2 2 3 7" xfId="4062"/>
    <cellStyle name="Note 2 2 2 2 3 7 2" xfId="4063"/>
    <cellStyle name="Note 2 2 2 2 3 8" xfId="4064"/>
    <cellStyle name="Note 2 2 2 2 3 8 2" xfId="4065"/>
    <cellStyle name="Note 2 2 2 2 3 9" xfId="4066"/>
    <cellStyle name="Note 2 2 2 2 3 9 2" xfId="4067"/>
    <cellStyle name="Note 2 2 2 2 4" xfId="4068"/>
    <cellStyle name="Note 2 2 2 2 4 10" xfId="4069"/>
    <cellStyle name="Note 2 2 2 2 4 10 2" xfId="4070"/>
    <cellStyle name="Note 2 2 2 2 4 11" xfId="4071"/>
    <cellStyle name="Note 2 2 2 2 4 11 2" xfId="4072"/>
    <cellStyle name="Note 2 2 2 2 4 12" xfId="4073"/>
    <cellStyle name="Note 2 2 2 2 4 2" xfId="4074"/>
    <cellStyle name="Note 2 2 2 2 4 2 10" xfId="4075"/>
    <cellStyle name="Note 2 2 2 2 4 2 2" xfId="4076"/>
    <cellStyle name="Note 2 2 2 2 4 2 2 2" xfId="4077"/>
    <cellStyle name="Note 2 2 2 2 4 2 2 2 2" xfId="4078"/>
    <cellStyle name="Note 2 2 2 2 4 2 2 2 2 2" xfId="4079"/>
    <cellStyle name="Note 2 2 2 2 4 2 2 2 3" xfId="4080"/>
    <cellStyle name="Note 2 2 2 2 4 2 2 2 3 2" xfId="4081"/>
    <cellStyle name="Note 2 2 2 2 4 2 2 2 4" xfId="4082"/>
    <cellStyle name="Note 2 2 2 2 4 2 2 2 4 2" xfId="4083"/>
    <cellStyle name="Note 2 2 2 2 4 2 2 2 5" xfId="4084"/>
    <cellStyle name="Note 2 2 2 2 4 2 2 2 5 2" xfId="4085"/>
    <cellStyle name="Note 2 2 2 2 4 2 2 2 6" xfId="4086"/>
    <cellStyle name="Note 2 2 2 2 4 2 2 2 6 2" xfId="4087"/>
    <cellStyle name="Note 2 2 2 2 4 2 2 2 7" xfId="4088"/>
    <cellStyle name="Note 2 2 2 2 4 2 2 2 7 2" xfId="4089"/>
    <cellStyle name="Note 2 2 2 2 4 2 2 2 8" xfId="4090"/>
    <cellStyle name="Note 2 2 2 2 4 2 2 2 8 2" xfId="4091"/>
    <cellStyle name="Note 2 2 2 2 4 2 2 2 9" xfId="4092"/>
    <cellStyle name="Note 2 2 2 2 4 2 3" xfId="4093"/>
    <cellStyle name="Note 2 2 2 2 4 2 3 2" xfId="4094"/>
    <cellStyle name="Note 2 2 2 2 4 2 4" xfId="4095"/>
    <cellStyle name="Note 2 2 2 2 4 2 4 2" xfId="4096"/>
    <cellStyle name="Note 2 2 2 2 4 2 5" xfId="4097"/>
    <cellStyle name="Note 2 2 2 2 4 2 5 2" xfId="4098"/>
    <cellStyle name="Note 2 2 2 2 4 2 6" xfId="4099"/>
    <cellStyle name="Note 2 2 2 2 4 2 6 2" xfId="4100"/>
    <cellStyle name="Note 2 2 2 2 4 2 7" xfId="4101"/>
    <cellStyle name="Note 2 2 2 2 4 2 7 2" xfId="4102"/>
    <cellStyle name="Note 2 2 2 2 4 2 8" xfId="4103"/>
    <cellStyle name="Note 2 2 2 2 4 2 8 2" xfId="4104"/>
    <cellStyle name="Note 2 2 2 2 4 2 9" xfId="4105"/>
    <cellStyle name="Note 2 2 2 2 4 2 9 2" xfId="4106"/>
    <cellStyle name="Note 2 2 2 2 4 3" xfId="4107"/>
    <cellStyle name="Note 2 2 2 2 4 3 10" xfId="4108"/>
    <cellStyle name="Note 2 2 2 2 4 3 2" xfId="4109"/>
    <cellStyle name="Note 2 2 2 2 4 3 2 2" xfId="4110"/>
    <cellStyle name="Note 2 2 2 2 4 3 2 2 2" xfId="4111"/>
    <cellStyle name="Note 2 2 2 2 4 3 2 2 2 2" xfId="4112"/>
    <cellStyle name="Note 2 2 2 2 4 3 2 2 3" xfId="4113"/>
    <cellStyle name="Note 2 2 2 2 4 3 2 2 3 2" xfId="4114"/>
    <cellStyle name="Note 2 2 2 2 4 3 2 2 4" xfId="4115"/>
    <cellStyle name="Note 2 2 2 2 4 3 2 2 4 2" xfId="4116"/>
    <cellStyle name="Note 2 2 2 2 4 3 2 2 5" xfId="4117"/>
    <cellStyle name="Note 2 2 2 2 4 3 2 2 5 2" xfId="4118"/>
    <cellStyle name="Note 2 2 2 2 4 3 2 2 6" xfId="4119"/>
    <cellStyle name="Note 2 2 2 2 4 3 2 2 6 2" xfId="4120"/>
    <cellStyle name="Note 2 2 2 2 4 3 2 2 7" xfId="4121"/>
    <cellStyle name="Note 2 2 2 2 4 3 2 2 7 2" xfId="4122"/>
    <cellStyle name="Note 2 2 2 2 4 3 2 2 8" xfId="4123"/>
    <cellStyle name="Note 2 2 2 2 4 3 2 2 8 2" xfId="4124"/>
    <cellStyle name="Note 2 2 2 2 4 3 2 2 9" xfId="4125"/>
    <cellStyle name="Note 2 2 2 2 4 3 3" xfId="4126"/>
    <cellStyle name="Note 2 2 2 2 4 3 3 2" xfId="4127"/>
    <cellStyle name="Note 2 2 2 2 4 3 4" xfId="4128"/>
    <cellStyle name="Note 2 2 2 2 4 3 4 2" xfId="4129"/>
    <cellStyle name="Note 2 2 2 2 4 3 5" xfId="4130"/>
    <cellStyle name="Note 2 2 2 2 4 3 5 2" xfId="4131"/>
    <cellStyle name="Note 2 2 2 2 4 3 6" xfId="4132"/>
    <cellStyle name="Note 2 2 2 2 4 3 6 2" xfId="4133"/>
    <cellStyle name="Note 2 2 2 2 4 3 7" xfId="4134"/>
    <cellStyle name="Note 2 2 2 2 4 3 7 2" xfId="4135"/>
    <cellStyle name="Note 2 2 2 2 4 3 8" xfId="4136"/>
    <cellStyle name="Note 2 2 2 2 4 3 8 2" xfId="4137"/>
    <cellStyle name="Note 2 2 2 2 4 3 9" xfId="4138"/>
    <cellStyle name="Note 2 2 2 2 4 3 9 2" xfId="4139"/>
    <cellStyle name="Note 2 2 2 2 4 4" xfId="4140"/>
    <cellStyle name="Note 2 2 2 2 4 4 2" xfId="4141"/>
    <cellStyle name="Note 2 2 2 2 4 4 2 2" xfId="4142"/>
    <cellStyle name="Note 2 2 2 2 4 4 2 2 2" xfId="4143"/>
    <cellStyle name="Note 2 2 2 2 4 4 2 3" xfId="4144"/>
    <cellStyle name="Note 2 2 2 2 4 4 2 3 2" xfId="4145"/>
    <cellStyle name="Note 2 2 2 2 4 4 2 4" xfId="4146"/>
    <cellStyle name="Note 2 2 2 2 4 4 2 4 2" xfId="4147"/>
    <cellStyle name="Note 2 2 2 2 4 4 2 5" xfId="4148"/>
    <cellStyle name="Note 2 2 2 2 4 4 2 5 2" xfId="4149"/>
    <cellStyle name="Note 2 2 2 2 4 4 2 6" xfId="4150"/>
    <cellStyle name="Note 2 2 2 2 4 4 2 6 2" xfId="4151"/>
    <cellStyle name="Note 2 2 2 2 4 4 2 7" xfId="4152"/>
    <cellStyle name="Note 2 2 2 2 4 4 2 7 2" xfId="4153"/>
    <cellStyle name="Note 2 2 2 2 4 4 2 8" xfId="4154"/>
    <cellStyle name="Note 2 2 2 2 4 4 2 8 2" xfId="4155"/>
    <cellStyle name="Note 2 2 2 2 4 4 2 9" xfId="4156"/>
    <cellStyle name="Note 2 2 2 2 4 5" xfId="4157"/>
    <cellStyle name="Note 2 2 2 2 4 5 2" xfId="4158"/>
    <cellStyle name="Note 2 2 2 2 4 6" xfId="4159"/>
    <cellStyle name="Note 2 2 2 2 4 6 2" xfId="4160"/>
    <cellStyle name="Note 2 2 2 2 4 7" xfId="4161"/>
    <cellStyle name="Note 2 2 2 2 4 7 2" xfId="4162"/>
    <cellStyle name="Note 2 2 2 2 4 8" xfId="4163"/>
    <cellStyle name="Note 2 2 2 2 4 8 2" xfId="4164"/>
    <cellStyle name="Note 2 2 2 2 4 9" xfId="4165"/>
    <cellStyle name="Note 2 2 2 2 4 9 2" xfId="4166"/>
    <cellStyle name="Note 2 2 2 2 5" xfId="4167"/>
    <cellStyle name="Note 2 2 2 2 5 10" xfId="4168"/>
    <cellStyle name="Note 2 2 2 2 5 2" xfId="4169"/>
    <cellStyle name="Note 2 2 2 2 5 2 2" xfId="4170"/>
    <cellStyle name="Note 2 2 2 2 5 2 2 2" xfId="4171"/>
    <cellStyle name="Note 2 2 2 2 5 2 2 2 2" xfId="4172"/>
    <cellStyle name="Note 2 2 2 2 5 2 2 3" xfId="4173"/>
    <cellStyle name="Note 2 2 2 2 5 2 2 3 2" xfId="4174"/>
    <cellStyle name="Note 2 2 2 2 5 2 2 4" xfId="4175"/>
    <cellStyle name="Note 2 2 2 2 5 2 2 4 2" xfId="4176"/>
    <cellStyle name="Note 2 2 2 2 5 2 2 5" xfId="4177"/>
    <cellStyle name="Note 2 2 2 2 5 2 2 5 2" xfId="4178"/>
    <cellStyle name="Note 2 2 2 2 5 2 2 6" xfId="4179"/>
    <cellStyle name="Note 2 2 2 2 5 2 2 6 2" xfId="4180"/>
    <cellStyle name="Note 2 2 2 2 5 2 2 7" xfId="4181"/>
    <cellStyle name="Note 2 2 2 2 5 2 2 7 2" xfId="4182"/>
    <cellStyle name="Note 2 2 2 2 5 2 2 8" xfId="4183"/>
    <cellStyle name="Note 2 2 2 2 5 2 2 8 2" xfId="4184"/>
    <cellStyle name="Note 2 2 2 2 5 2 2 9" xfId="4185"/>
    <cellStyle name="Note 2 2 2 2 5 3" xfId="4186"/>
    <cellStyle name="Note 2 2 2 2 5 3 2" xfId="4187"/>
    <cellStyle name="Note 2 2 2 2 5 4" xfId="4188"/>
    <cellStyle name="Note 2 2 2 2 5 4 2" xfId="4189"/>
    <cellStyle name="Note 2 2 2 2 5 5" xfId="4190"/>
    <cellStyle name="Note 2 2 2 2 5 5 2" xfId="4191"/>
    <cellStyle name="Note 2 2 2 2 5 6" xfId="4192"/>
    <cellStyle name="Note 2 2 2 2 5 6 2" xfId="4193"/>
    <cellStyle name="Note 2 2 2 2 5 7" xfId="4194"/>
    <cellStyle name="Note 2 2 2 2 5 7 2" xfId="4195"/>
    <cellStyle name="Note 2 2 2 2 5 8" xfId="4196"/>
    <cellStyle name="Note 2 2 2 2 5 8 2" xfId="4197"/>
    <cellStyle name="Note 2 2 2 2 5 9" xfId="4198"/>
    <cellStyle name="Note 2 2 2 2 5 9 2" xfId="4199"/>
    <cellStyle name="Note 2 2 2 2 6" xfId="4200"/>
    <cellStyle name="Note 2 2 2 2 6 10" xfId="4201"/>
    <cellStyle name="Note 2 2 2 2 6 2" xfId="4202"/>
    <cellStyle name="Note 2 2 2 2 6 2 2" xfId="4203"/>
    <cellStyle name="Note 2 2 2 2 6 2 2 2" xfId="4204"/>
    <cellStyle name="Note 2 2 2 2 6 2 2 2 2" xfId="4205"/>
    <cellStyle name="Note 2 2 2 2 6 2 2 3" xfId="4206"/>
    <cellStyle name="Note 2 2 2 2 6 2 2 3 2" xfId="4207"/>
    <cellStyle name="Note 2 2 2 2 6 2 2 4" xfId="4208"/>
    <cellStyle name="Note 2 2 2 2 6 2 2 4 2" xfId="4209"/>
    <cellStyle name="Note 2 2 2 2 6 2 2 5" xfId="4210"/>
    <cellStyle name="Note 2 2 2 2 6 2 2 5 2" xfId="4211"/>
    <cellStyle name="Note 2 2 2 2 6 2 2 6" xfId="4212"/>
    <cellStyle name="Note 2 2 2 2 6 2 2 6 2" xfId="4213"/>
    <cellStyle name="Note 2 2 2 2 6 2 2 7" xfId="4214"/>
    <cellStyle name="Note 2 2 2 2 6 2 2 7 2" xfId="4215"/>
    <cellStyle name="Note 2 2 2 2 6 2 2 8" xfId="4216"/>
    <cellStyle name="Note 2 2 2 2 6 2 2 8 2" xfId="4217"/>
    <cellStyle name="Note 2 2 2 2 6 2 2 9" xfId="4218"/>
    <cellStyle name="Note 2 2 2 2 6 3" xfId="4219"/>
    <cellStyle name="Note 2 2 2 2 6 3 2" xfId="4220"/>
    <cellStyle name="Note 2 2 2 2 6 4" xfId="4221"/>
    <cellStyle name="Note 2 2 2 2 6 4 2" xfId="4222"/>
    <cellStyle name="Note 2 2 2 2 6 5" xfId="4223"/>
    <cellStyle name="Note 2 2 2 2 6 5 2" xfId="4224"/>
    <cellStyle name="Note 2 2 2 2 6 6" xfId="4225"/>
    <cellStyle name="Note 2 2 2 2 6 6 2" xfId="4226"/>
    <cellStyle name="Note 2 2 2 2 6 7" xfId="4227"/>
    <cellStyle name="Note 2 2 2 2 6 7 2" xfId="4228"/>
    <cellStyle name="Note 2 2 2 2 6 8" xfId="4229"/>
    <cellStyle name="Note 2 2 2 2 6 8 2" xfId="4230"/>
    <cellStyle name="Note 2 2 2 2 6 9" xfId="4231"/>
    <cellStyle name="Note 2 2 2 2 6 9 2" xfId="4232"/>
    <cellStyle name="Note 2 2 2 2 7" xfId="4233"/>
    <cellStyle name="Note 2 2 2 2 7 10" xfId="4234"/>
    <cellStyle name="Note 2 2 2 2 7 2" xfId="4235"/>
    <cellStyle name="Note 2 2 2 2 7 2 2" xfId="4236"/>
    <cellStyle name="Note 2 2 2 2 7 2 2 2" xfId="4237"/>
    <cellStyle name="Note 2 2 2 2 7 2 2 2 2" xfId="4238"/>
    <cellStyle name="Note 2 2 2 2 7 2 2 3" xfId="4239"/>
    <cellStyle name="Note 2 2 2 2 7 2 2 3 2" xfId="4240"/>
    <cellStyle name="Note 2 2 2 2 7 2 2 4" xfId="4241"/>
    <cellStyle name="Note 2 2 2 2 7 2 2 4 2" xfId="4242"/>
    <cellStyle name="Note 2 2 2 2 7 2 2 5" xfId="4243"/>
    <cellStyle name="Note 2 2 2 2 7 2 2 5 2" xfId="4244"/>
    <cellStyle name="Note 2 2 2 2 7 2 2 6" xfId="4245"/>
    <cellStyle name="Note 2 2 2 2 7 2 2 6 2" xfId="4246"/>
    <cellStyle name="Note 2 2 2 2 7 2 2 7" xfId="4247"/>
    <cellStyle name="Note 2 2 2 2 7 2 2 7 2" xfId="4248"/>
    <cellStyle name="Note 2 2 2 2 7 2 2 8" xfId="4249"/>
    <cellStyle name="Note 2 2 2 2 7 2 2 8 2" xfId="4250"/>
    <cellStyle name="Note 2 2 2 2 7 2 2 9" xfId="4251"/>
    <cellStyle name="Note 2 2 2 2 7 3" xfId="4252"/>
    <cellStyle name="Note 2 2 2 2 7 3 2" xfId="4253"/>
    <cellStyle name="Note 2 2 2 2 7 4" xfId="4254"/>
    <cellStyle name="Note 2 2 2 2 7 4 2" xfId="4255"/>
    <cellStyle name="Note 2 2 2 2 7 5" xfId="4256"/>
    <cellStyle name="Note 2 2 2 2 7 5 2" xfId="4257"/>
    <cellStyle name="Note 2 2 2 2 7 6" xfId="4258"/>
    <cellStyle name="Note 2 2 2 2 7 6 2" xfId="4259"/>
    <cellStyle name="Note 2 2 2 2 7 7" xfId="4260"/>
    <cellStyle name="Note 2 2 2 2 7 7 2" xfId="4261"/>
    <cellStyle name="Note 2 2 2 2 7 8" xfId="4262"/>
    <cellStyle name="Note 2 2 2 2 7 8 2" xfId="4263"/>
    <cellStyle name="Note 2 2 2 2 7 9" xfId="4264"/>
    <cellStyle name="Note 2 2 2 2 7 9 2" xfId="4265"/>
    <cellStyle name="Note 2 2 2 2 8" xfId="4266"/>
    <cellStyle name="Note 2 2 2 2 8 10" xfId="4267"/>
    <cellStyle name="Note 2 2 2 2 8 2" xfId="4268"/>
    <cellStyle name="Note 2 2 2 2 8 2 2" xfId="4269"/>
    <cellStyle name="Note 2 2 2 2 8 2 2 2" xfId="4270"/>
    <cellStyle name="Note 2 2 2 2 8 2 2 2 2" xfId="4271"/>
    <cellStyle name="Note 2 2 2 2 8 2 2 3" xfId="4272"/>
    <cellStyle name="Note 2 2 2 2 8 2 2 3 2" xfId="4273"/>
    <cellStyle name="Note 2 2 2 2 8 2 2 4" xfId="4274"/>
    <cellStyle name="Note 2 2 2 2 8 2 2 4 2" xfId="4275"/>
    <cellStyle name="Note 2 2 2 2 8 2 2 5" xfId="4276"/>
    <cellStyle name="Note 2 2 2 2 8 2 2 5 2" xfId="4277"/>
    <cellStyle name="Note 2 2 2 2 8 2 2 6" xfId="4278"/>
    <cellStyle name="Note 2 2 2 2 8 2 2 6 2" xfId="4279"/>
    <cellStyle name="Note 2 2 2 2 8 2 2 7" xfId="4280"/>
    <cellStyle name="Note 2 2 2 2 8 2 2 7 2" xfId="4281"/>
    <cellStyle name="Note 2 2 2 2 8 2 2 8" xfId="4282"/>
    <cellStyle name="Note 2 2 2 2 8 2 2 8 2" xfId="4283"/>
    <cellStyle name="Note 2 2 2 2 8 2 2 9" xfId="4284"/>
    <cellStyle name="Note 2 2 2 2 8 3" xfId="4285"/>
    <cellStyle name="Note 2 2 2 2 8 3 2" xfId="4286"/>
    <cellStyle name="Note 2 2 2 2 8 4" xfId="4287"/>
    <cellStyle name="Note 2 2 2 2 8 4 2" xfId="4288"/>
    <cellStyle name="Note 2 2 2 2 8 5" xfId="4289"/>
    <cellStyle name="Note 2 2 2 2 8 5 2" xfId="4290"/>
    <cellStyle name="Note 2 2 2 2 8 6" xfId="4291"/>
    <cellStyle name="Note 2 2 2 2 8 6 2" xfId="4292"/>
    <cellStyle name="Note 2 2 2 2 8 7" xfId="4293"/>
    <cellStyle name="Note 2 2 2 2 8 7 2" xfId="4294"/>
    <cellStyle name="Note 2 2 2 2 8 8" xfId="4295"/>
    <cellStyle name="Note 2 2 2 2 8 8 2" xfId="4296"/>
    <cellStyle name="Note 2 2 2 2 8 9" xfId="4297"/>
    <cellStyle name="Note 2 2 2 2 8 9 2" xfId="4298"/>
    <cellStyle name="Note 2 2 2 2 9" xfId="4299"/>
    <cellStyle name="Note 2 2 2 2 9 10" xfId="4300"/>
    <cellStyle name="Note 2 2 2 2 9 2" xfId="4301"/>
    <cellStyle name="Note 2 2 2 2 9 2 2" xfId="4302"/>
    <cellStyle name="Note 2 2 2 2 9 2 2 2" xfId="4303"/>
    <cellStyle name="Note 2 2 2 2 9 2 2 2 2" xfId="4304"/>
    <cellStyle name="Note 2 2 2 2 9 2 2 3" xfId="4305"/>
    <cellStyle name="Note 2 2 2 2 9 2 2 3 2" xfId="4306"/>
    <cellStyle name="Note 2 2 2 2 9 2 2 4" xfId="4307"/>
    <cellStyle name="Note 2 2 2 2 9 2 2 4 2" xfId="4308"/>
    <cellStyle name="Note 2 2 2 2 9 2 2 5" xfId="4309"/>
    <cellStyle name="Note 2 2 2 2 9 2 2 5 2" xfId="4310"/>
    <cellStyle name="Note 2 2 2 2 9 2 2 6" xfId="4311"/>
    <cellStyle name="Note 2 2 2 2 9 2 2 6 2" xfId="4312"/>
    <cellStyle name="Note 2 2 2 2 9 2 2 7" xfId="4313"/>
    <cellStyle name="Note 2 2 2 2 9 2 2 7 2" xfId="4314"/>
    <cellStyle name="Note 2 2 2 2 9 2 2 8" xfId="4315"/>
    <cellStyle name="Note 2 2 2 2 9 2 2 8 2" xfId="4316"/>
    <cellStyle name="Note 2 2 2 2 9 2 2 9" xfId="4317"/>
    <cellStyle name="Note 2 2 2 2 9 3" xfId="4318"/>
    <cellStyle name="Note 2 2 2 2 9 3 2" xfId="4319"/>
    <cellStyle name="Note 2 2 2 2 9 4" xfId="4320"/>
    <cellStyle name="Note 2 2 2 2 9 4 2" xfId="4321"/>
    <cellStyle name="Note 2 2 2 2 9 5" xfId="4322"/>
    <cellStyle name="Note 2 2 2 2 9 5 2" xfId="4323"/>
    <cellStyle name="Note 2 2 2 2 9 6" xfId="4324"/>
    <cellStyle name="Note 2 2 2 2 9 6 2" xfId="4325"/>
    <cellStyle name="Note 2 2 2 2 9 7" xfId="4326"/>
    <cellStyle name="Note 2 2 2 2 9 7 2" xfId="4327"/>
    <cellStyle name="Note 2 2 2 2 9 8" xfId="4328"/>
    <cellStyle name="Note 2 2 2 2 9 8 2" xfId="4329"/>
    <cellStyle name="Note 2 2 2 2 9 9" xfId="4330"/>
    <cellStyle name="Note 2 2 2 2 9 9 2" xfId="4331"/>
    <cellStyle name="Note 2 2 2 3" xfId="4332"/>
    <cellStyle name="Note 2 2 2 3 10" xfId="4333"/>
    <cellStyle name="Note 2 2 2 3 10 2" xfId="4334"/>
    <cellStyle name="Note 2 2 2 3 11" xfId="4335"/>
    <cellStyle name="Note 2 2 2 3 11 2" xfId="4336"/>
    <cellStyle name="Note 2 2 2 3 12" xfId="4337"/>
    <cellStyle name="Note 2 2 2 3 12 2" xfId="4338"/>
    <cellStyle name="Note 2 2 2 3 13" xfId="4339"/>
    <cellStyle name="Note 2 2 2 3 13 2" xfId="4340"/>
    <cellStyle name="Note 2 2 2 3 14" xfId="4341"/>
    <cellStyle name="Note 2 2 2 3 14 2" xfId="4342"/>
    <cellStyle name="Note 2 2 2 3 15" xfId="4343"/>
    <cellStyle name="Note 2 2 2 3 15 2" xfId="4344"/>
    <cellStyle name="Note 2 2 2 3 16" xfId="4345"/>
    <cellStyle name="Note 2 2 2 3 16 2" xfId="4346"/>
    <cellStyle name="Note 2 2 2 3 17" xfId="4347"/>
    <cellStyle name="Note 2 2 2 3 2" xfId="4348"/>
    <cellStyle name="Note 2 2 2 3 2 10" xfId="4349"/>
    <cellStyle name="Note 2 2 2 3 2 10 2" xfId="4350"/>
    <cellStyle name="Note 2 2 2 3 2 11" xfId="4351"/>
    <cellStyle name="Note 2 2 2 3 2 11 2" xfId="4352"/>
    <cellStyle name="Note 2 2 2 3 2 12" xfId="4353"/>
    <cellStyle name="Note 2 2 2 3 2 2" xfId="4354"/>
    <cellStyle name="Note 2 2 2 3 2 2 10" xfId="4355"/>
    <cellStyle name="Note 2 2 2 3 2 2 2" xfId="4356"/>
    <cellStyle name="Note 2 2 2 3 2 2 2 2" xfId="4357"/>
    <cellStyle name="Note 2 2 2 3 2 2 2 2 2" xfId="4358"/>
    <cellStyle name="Note 2 2 2 3 2 2 2 2 2 2" xfId="4359"/>
    <cellStyle name="Note 2 2 2 3 2 2 2 2 3" xfId="4360"/>
    <cellStyle name="Note 2 2 2 3 2 2 2 2 3 2" xfId="4361"/>
    <cellStyle name="Note 2 2 2 3 2 2 2 2 4" xfId="4362"/>
    <cellStyle name="Note 2 2 2 3 2 2 2 2 4 2" xfId="4363"/>
    <cellStyle name="Note 2 2 2 3 2 2 2 2 5" xfId="4364"/>
    <cellStyle name="Note 2 2 2 3 2 2 2 2 5 2" xfId="4365"/>
    <cellStyle name="Note 2 2 2 3 2 2 2 2 6" xfId="4366"/>
    <cellStyle name="Note 2 2 2 3 2 2 2 2 6 2" xfId="4367"/>
    <cellStyle name="Note 2 2 2 3 2 2 2 2 7" xfId="4368"/>
    <cellStyle name="Note 2 2 2 3 2 2 2 2 7 2" xfId="4369"/>
    <cellStyle name="Note 2 2 2 3 2 2 2 2 8" xfId="4370"/>
    <cellStyle name="Note 2 2 2 3 2 2 2 2 8 2" xfId="4371"/>
    <cellStyle name="Note 2 2 2 3 2 2 2 2 9" xfId="4372"/>
    <cellStyle name="Note 2 2 2 3 2 2 3" xfId="4373"/>
    <cellStyle name="Note 2 2 2 3 2 2 3 2" xfId="4374"/>
    <cellStyle name="Note 2 2 2 3 2 2 4" xfId="4375"/>
    <cellStyle name="Note 2 2 2 3 2 2 4 2" xfId="4376"/>
    <cellStyle name="Note 2 2 2 3 2 2 5" xfId="4377"/>
    <cellStyle name="Note 2 2 2 3 2 2 5 2" xfId="4378"/>
    <cellStyle name="Note 2 2 2 3 2 2 6" xfId="4379"/>
    <cellStyle name="Note 2 2 2 3 2 2 6 2" xfId="4380"/>
    <cellStyle name="Note 2 2 2 3 2 2 7" xfId="4381"/>
    <cellStyle name="Note 2 2 2 3 2 2 7 2" xfId="4382"/>
    <cellStyle name="Note 2 2 2 3 2 2 8" xfId="4383"/>
    <cellStyle name="Note 2 2 2 3 2 2 8 2" xfId="4384"/>
    <cellStyle name="Note 2 2 2 3 2 2 9" xfId="4385"/>
    <cellStyle name="Note 2 2 2 3 2 2 9 2" xfId="4386"/>
    <cellStyle name="Note 2 2 2 3 2 3" xfId="4387"/>
    <cellStyle name="Note 2 2 2 3 2 3 10" xfId="4388"/>
    <cellStyle name="Note 2 2 2 3 2 3 2" xfId="4389"/>
    <cellStyle name="Note 2 2 2 3 2 3 2 2" xfId="4390"/>
    <cellStyle name="Note 2 2 2 3 2 3 2 2 2" xfId="4391"/>
    <cellStyle name="Note 2 2 2 3 2 3 2 2 2 2" xfId="4392"/>
    <cellStyle name="Note 2 2 2 3 2 3 2 2 3" xfId="4393"/>
    <cellStyle name="Note 2 2 2 3 2 3 2 2 3 2" xfId="4394"/>
    <cellStyle name="Note 2 2 2 3 2 3 2 2 4" xfId="4395"/>
    <cellStyle name="Note 2 2 2 3 2 3 2 2 4 2" xfId="4396"/>
    <cellStyle name="Note 2 2 2 3 2 3 2 2 5" xfId="4397"/>
    <cellStyle name="Note 2 2 2 3 2 3 2 2 5 2" xfId="4398"/>
    <cellStyle name="Note 2 2 2 3 2 3 2 2 6" xfId="4399"/>
    <cellStyle name="Note 2 2 2 3 2 3 2 2 6 2" xfId="4400"/>
    <cellStyle name="Note 2 2 2 3 2 3 2 2 7" xfId="4401"/>
    <cellStyle name="Note 2 2 2 3 2 3 2 2 7 2" xfId="4402"/>
    <cellStyle name="Note 2 2 2 3 2 3 2 2 8" xfId="4403"/>
    <cellStyle name="Note 2 2 2 3 2 3 2 2 8 2" xfId="4404"/>
    <cellStyle name="Note 2 2 2 3 2 3 2 2 9" xfId="4405"/>
    <cellStyle name="Note 2 2 2 3 2 3 3" xfId="4406"/>
    <cellStyle name="Note 2 2 2 3 2 3 3 2" xfId="4407"/>
    <cellStyle name="Note 2 2 2 3 2 3 4" xfId="4408"/>
    <cellStyle name="Note 2 2 2 3 2 3 4 2" xfId="4409"/>
    <cellStyle name="Note 2 2 2 3 2 3 5" xfId="4410"/>
    <cellStyle name="Note 2 2 2 3 2 3 5 2" xfId="4411"/>
    <cellStyle name="Note 2 2 2 3 2 3 6" xfId="4412"/>
    <cellStyle name="Note 2 2 2 3 2 3 6 2" xfId="4413"/>
    <cellStyle name="Note 2 2 2 3 2 3 7" xfId="4414"/>
    <cellStyle name="Note 2 2 2 3 2 3 7 2" xfId="4415"/>
    <cellStyle name="Note 2 2 2 3 2 3 8" xfId="4416"/>
    <cellStyle name="Note 2 2 2 3 2 3 8 2" xfId="4417"/>
    <cellStyle name="Note 2 2 2 3 2 3 9" xfId="4418"/>
    <cellStyle name="Note 2 2 2 3 2 3 9 2" xfId="4419"/>
    <cellStyle name="Note 2 2 2 3 2 4" xfId="4420"/>
    <cellStyle name="Note 2 2 2 3 2 4 2" xfId="4421"/>
    <cellStyle name="Note 2 2 2 3 2 4 2 2" xfId="4422"/>
    <cellStyle name="Note 2 2 2 3 2 4 2 2 2" xfId="4423"/>
    <cellStyle name="Note 2 2 2 3 2 4 2 3" xfId="4424"/>
    <cellStyle name="Note 2 2 2 3 2 4 2 3 2" xfId="4425"/>
    <cellStyle name="Note 2 2 2 3 2 4 2 4" xfId="4426"/>
    <cellStyle name="Note 2 2 2 3 2 4 2 4 2" xfId="4427"/>
    <cellStyle name="Note 2 2 2 3 2 4 2 5" xfId="4428"/>
    <cellStyle name="Note 2 2 2 3 2 4 2 5 2" xfId="4429"/>
    <cellStyle name="Note 2 2 2 3 2 4 2 6" xfId="4430"/>
    <cellStyle name="Note 2 2 2 3 2 4 2 6 2" xfId="4431"/>
    <cellStyle name="Note 2 2 2 3 2 4 2 7" xfId="4432"/>
    <cellStyle name="Note 2 2 2 3 2 4 2 7 2" xfId="4433"/>
    <cellStyle name="Note 2 2 2 3 2 4 2 8" xfId="4434"/>
    <cellStyle name="Note 2 2 2 3 2 4 2 8 2" xfId="4435"/>
    <cellStyle name="Note 2 2 2 3 2 4 2 9" xfId="4436"/>
    <cellStyle name="Note 2 2 2 3 2 5" xfId="4437"/>
    <cellStyle name="Note 2 2 2 3 2 5 2" xfId="4438"/>
    <cellStyle name="Note 2 2 2 3 2 6" xfId="4439"/>
    <cellStyle name="Note 2 2 2 3 2 6 2" xfId="4440"/>
    <cellStyle name="Note 2 2 2 3 2 7" xfId="4441"/>
    <cellStyle name="Note 2 2 2 3 2 7 2" xfId="4442"/>
    <cellStyle name="Note 2 2 2 3 2 8" xfId="4443"/>
    <cellStyle name="Note 2 2 2 3 2 8 2" xfId="4444"/>
    <cellStyle name="Note 2 2 2 3 2 9" xfId="4445"/>
    <cellStyle name="Note 2 2 2 3 2 9 2" xfId="4446"/>
    <cellStyle name="Note 2 2 2 3 3" xfId="4447"/>
    <cellStyle name="Note 2 2 2 3 3 10" xfId="4448"/>
    <cellStyle name="Note 2 2 2 3 3 10 2" xfId="4449"/>
    <cellStyle name="Note 2 2 2 3 3 11" xfId="4450"/>
    <cellStyle name="Note 2 2 2 3 3 11 2" xfId="4451"/>
    <cellStyle name="Note 2 2 2 3 3 12" xfId="4452"/>
    <cellStyle name="Note 2 2 2 3 3 2" xfId="4453"/>
    <cellStyle name="Note 2 2 2 3 3 2 10" xfId="4454"/>
    <cellStyle name="Note 2 2 2 3 3 2 2" xfId="4455"/>
    <cellStyle name="Note 2 2 2 3 3 2 2 2" xfId="4456"/>
    <cellStyle name="Note 2 2 2 3 3 2 2 2 2" xfId="4457"/>
    <cellStyle name="Note 2 2 2 3 3 2 2 2 2 2" xfId="4458"/>
    <cellStyle name="Note 2 2 2 3 3 2 2 2 3" xfId="4459"/>
    <cellStyle name="Note 2 2 2 3 3 2 2 2 3 2" xfId="4460"/>
    <cellStyle name="Note 2 2 2 3 3 2 2 2 4" xfId="4461"/>
    <cellStyle name="Note 2 2 2 3 3 2 2 2 4 2" xfId="4462"/>
    <cellStyle name="Note 2 2 2 3 3 2 2 2 5" xfId="4463"/>
    <cellStyle name="Note 2 2 2 3 3 2 2 2 5 2" xfId="4464"/>
    <cellStyle name="Note 2 2 2 3 3 2 2 2 6" xfId="4465"/>
    <cellStyle name="Note 2 2 2 3 3 2 2 2 6 2" xfId="4466"/>
    <cellStyle name="Note 2 2 2 3 3 2 2 2 7" xfId="4467"/>
    <cellStyle name="Note 2 2 2 3 3 2 2 2 7 2" xfId="4468"/>
    <cellStyle name="Note 2 2 2 3 3 2 2 2 8" xfId="4469"/>
    <cellStyle name="Note 2 2 2 3 3 2 2 2 8 2" xfId="4470"/>
    <cellStyle name="Note 2 2 2 3 3 2 2 2 9" xfId="4471"/>
    <cellStyle name="Note 2 2 2 3 3 2 3" xfId="4472"/>
    <cellStyle name="Note 2 2 2 3 3 2 3 2" xfId="4473"/>
    <cellStyle name="Note 2 2 2 3 3 2 4" xfId="4474"/>
    <cellStyle name="Note 2 2 2 3 3 2 4 2" xfId="4475"/>
    <cellStyle name="Note 2 2 2 3 3 2 5" xfId="4476"/>
    <cellStyle name="Note 2 2 2 3 3 2 5 2" xfId="4477"/>
    <cellStyle name="Note 2 2 2 3 3 2 6" xfId="4478"/>
    <cellStyle name="Note 2 2 2 3 3 2 6 2" xfId="4479"/>
    <cellStyle name="Note 2 2 2 3 3 2 7" xfId="4480"/>
    <cellStyle name="Note 2 2 2 3 3 2 7 2" xfId="4481"/>
    <cellStyle name="Note 2 2 2 3 3 2 8" xfId="4482"/>
    <cellStyle name="Note 2 2 2 3 3 2 8 2" xfId="4483"/>
    <cellStyle name="Note 2 2 2 3 3 2 9" xfId="4484"/>
    <cellStyle name="Note 2 2 2 3 3 2 9 2" xfId="4485"/>
    <cellStyle name="Note 2 2 2 3 3 3" xfId="4486"/>
    <cellStyle name="Note 2 2 2 3 3 3 10" xfId="4487"/>
    <cellStyle name="Note 2 2 2 3 3 3 2" xfId="4488"/>
    <cellStyle name="Note 2 2 2 3 3 3 2 2" xfId="4489"/>
    <cellStyle name="Note 2 2 2 3 3 3 2 2 2" xfId="4490"/>
    <cellStyle name="Note 2 2 2 3 3 3 2 2 2 2" xfId="4491"/>
    <cellStyle name="Note 2 2 2 3 3 3 2 2 3" xfId="4492"/>
    <cellStyle name="Note 2 2 2 3 3 3 2 2 3 2" xfId="4493"/>
    <cellStyle name="Note 2 2 2 3 3 3 2 2 4" xfId="4494"/>
    <cellStyle name="Note 2 2 2 3 3 3 2 2 4 2" xfId="4495"/>
    <cellStyle name="Note 2 2 2 3 3 3 2 2 5" xfId="4496"/>
    <cellStyle name="Note 2 2 2 3 3 3 2 2 5 2" xfId="4497"/>
    <cellStyle name="Note 2 2 2 3 3 3 2 2 6" xfId="4498"/>
    <cellStyle name="Note 2 2 2 3 3 3 2 2 6 2" xfId="4499"/>
    <cellStyle name="Note 2 2 2 3 3 3 2 2 7" xfId="4500"/>
    <cellStyle name="Note 2 2 2 3 3 3 2 2 7 2" xfId="4501"/>
    <cellStyle name="Note 2 2 2 3 3 3 2 2 8" xfId="4502"/>
    <cellStyle name="Note 2 2 2 3 3 3 2 2 8 2" xfId="4503"/>
    <cellStyle name="Note 2 2 2 3 3 3 2 2 9" xfId="4504"/>
    <cellStyle name="Note 2 2 2 3 3 3 3" xfId="4505"/>
    <cellStyle name="Note 2 2 2 3 3 3 3 2" xfId="4506"/>
    <cellStyle name="Note 2 2 2 3 3 3 4" xfId="4507"/>
    <cellStyle name="Note 2 2 2 3 3 3 4 2" xfId="4508"/>
    <cellStyle name="Note 2 2 2 3 3 3 5" xfId="4509"/>
    <cellStyle name="Note 2 2 2 3 3 3 5 2" xfId="4510"/>
    <cellStyle name="Note 2 2 2 3 3 3 6" xfId="4511"/>
    <cellStyle name="Note 2 2 2 3 3 3 6 2" xfId="4512"/>
    <cellStyle name="Note 2 2 2 3 3 3 7" xfId="4513"/>
    <cellStyle name="Note 2 2 2 3 3 3 7 2" xfId="4514"/>
    <cellStyle name="Note 2 2 2 3 3 3 8" xfId="4515"/>
    <cellStyle name="Note 2 2 2 3 3 3 8 2" xfId="4516"/>
    <cellStyle name="Note 2 2 2 3 3 3 9" xfId="4517"/>
    <cellStyle name="Note 2 2 2 3 3 3 9 2" xfId="4518"/>
    <cellStyle name="Note 2 2 2 3 3 4" xfId="4519"/>
    <cellStyle name="Note 2 2 2 3 3 4 2" xfId="4520"/>
    <cellStyle name="Note 2 2 2 3 3 4 2 2" xfId="4521"/>
    <cellStyle name="Note 2 2 2 3 3 4 2 2 2" xfId="4522"/>
    <cellStyle name="Note 2 2 2 3 3 4 2 3" xfId="4523"/>
    <cellStyle name="Note 2 2 2 3 3 4 2 3 2" xfId="4524"/>
    <cellStyle name="Note 2 2 2 3 3 4 2 4" xfId="4525"/>
    <cellStyle name="Note 2 2 2 3 3 4 2 4 2" xfId="4526"/>
    <cellStyle name="Note 2 2 2 3 3 4 2 5" xfId="4527"/>
    <cellStyle name="Note 2 2 2 3 3 4 2 5 2" xfId="4528"/>
    <cellStyle name="Note 2 2 2 3 3 4 2 6" xfId="4529"/>
    <cellStyle name="Note 2 2 2 3 3 4 2 6 2" xfId="4530"/>
    <cellStyle name="Note 2 2 2 3 3 4 2 7" xfId="4531"/>
    <cellStyle name="Note 2 2 2 3 3 4 2 7 2" xfId="4532"/>
    <cellStyle name="Note 2 2 2 3 3 4 2 8" xfId="4533"/>
    <cellStyle name="Note 2 2 2 3 3 4 2 8 2" xfId="4534"/>
    <cellStyle name="Note 2 2 2 3 3 4 2 9" xfId="4535"/>
    <cellStyle name="Note 2 2 2 3 3 5" xfId="4536"/>
    <cellStyle name="Note 2 2 2 3 3 5 2" xfId="4537"/>
    <cellStyle name="Note 2 2 2 3 3 6" xfId="4538"/>
    <cellStyle name="Note 2 2 2 3 3 6 2" xfId="4539"/>
    <cellStyle name="Note 2 2 2 3 3 7" xfId="4540"/>
    <cellStyle name="Note 2 2 2 3 3 7 2" xfId="4541"/>
    <cellStyle name="Note 2 2 2 3 3 8" xfId="4542"/>
    <cellStyle name="Note 2 2 2 3 3 8 2" xfId="4543"/>
    <cellStyle name="Note 2 2 2 3 3 9" xfId="4544"/>
    <cellStyle name="Note 2 2 2 3 3 9 2" xfId="4545"/>
    <cellStyle name="Note 2 2 2 3 4" xfId="4546"/>
    <cellStyle name="Note 2 2 2 3 4 10" xfId="4547"/>
    <cellStyle name="Note 2 2 2 3 4 2" xfId="4548"/>
    <cellStyle name="Note 2 2 2 3 4 2 2" xfId="4549"/>
    <cellStyle name="Note 2 2 2 3 4 2 2 2" xfId="4550"/>
    <cellStyle name="Note 2 2 2 3 4 2 2 2 2" xfId="4551"/>
    <cellStyle name="Note 2 2 2 3 4 2 2 3" xfId="4552"/>
    <cellStyle name="Note 2 2 2 3 4 2 2 3 2" xfId="4553"/>
    <cellStyle name="Note 2 2 2 3 4 2 2 4" xfId="4554"/>
    <cellStyle name="Note 2 2 2 3 4 2 2 4 2" xfId="4555"/>
    <cellStyle name="Note 2 2 2 3 4 2 2 5" xfId="4556"/>
    <cellStyle name="Note 2 2 2 3 4 2 2 5 2" xfId="4557"/>
    <cellStyle name="Note 2 2 2 3 4 2 2 6" xfId="4558"/>
    <cellStyle name="Note 2 2 2 3 4 2 2 6 2" xfId="4559"/>
    <cellStyle name="Note 2 2 2 3 4 2 2 7" xfId="4560"/>
    <cellStyle name="Note 2 2 2 3 4 2 2 7 2" xfId="4561"/>
    <cellStyle name="Note 2 2 2 3 4 2 2 8" xfId="4562"/>
    <cellStyle name="Note 2 2 2 3 4 2 2 8 2" xfId="4563"/>
    <cellStyle name="Note 2 2 2 3 4 2 2 9" xfId="4564"/>
    <cellStyle name="Note 2 2 2 3 4 3" xfId="4565"/>
    <cellStyle name="Note 2 2 2 3 4 3 2" xfId="4566"/>
    <cellStyle name="Note 2 2 2 3 4 4" xfId="4567"/>
    <cellStyle name="Note 2 2 2 3 4 4 2" xfId="4568"/>
    <cellStyle name="Note 2 2 2 3 4 5" xfId="4569"/>
    <cellStyle name="Note 2 2 2 3 4 5 2" xfId="4570"/>
    <cellStyle name="Note 2 2 2 3 4 6" xfId="4571"/>
    <cellStyle name="Note 2 2 2 3 4 6 2" xfId="4572"/>
    <cellStyle name="Note 2 2 2 3 4 7" xfId="4573"/>
    <cellStyle name="Note 2 2 2 3 4 7 2" xfId="4574"/>
    <cellStyle name="Note 2 2 2 3 4 8" xfId="4575"/>
    <cellStyle name="Note 2 2 2 3 4 8 2" xfId="4576"/>
    <cellStyle name="Note 2 2 2 3 4 9" xfId="4577"/>
    <cellStyle name="Note 2 2 2 3 4 9 2" xfId="4578"/>
    <cellStyle name="Note 2 2 2 3 5" xfId="4579"/>
    <cellStyle name="Note 2 2 2 3 5 10" xfId="4580"/>
    <cellStyle name="Note 2 2 2 3 5 2" xfId="4581"/>
    <cellStyle name="Note 2 2 2 3 5 2 2" xfId="4582"/>
    <cellStyle name="Note 2 2 2 3 5 2 2 2" xfId="4583"/>
    <cellStyle name="Note 2 2 2 3 5 2 2 2 2" xfId="4584"/>
    <cellStyle name="Note 2 2 2 3 5 2 2 3" xfId="4585"/>
    <cellStyle name="Note 2 2 2 3 5 2 2 3 2" xfId="4586"/>
    <cellStyle name="Note 2 2 2 3 5 2 2 4" xfId="4587"/>
    <cellStyle name="Note 2 2 2 3 5 2 2 4 2" xfId="4588"/>
    <cellStyle name="Note 2 2 2 3 5 2 2 5" xfId="4589"/>
    <cellStyle name="Note 2 2 2 3 5 2 2 5 2" xfId="4590"/>
    <cellStyle name="Note 2 2 2 3 5 2 2 6" xfId="4591"/>
    <cellStyle name="Note 2 2 2 3 5 2 2 6 2" xfId="4592"/>
    <cellStyle name="Note 2 2 2 3 5 2 2 7" xfId="4593"/>
    <cellStyle name="Note 2 2 2 3 5 2 2 7 2" xfId="4594"/>
    <cellStyle name="Note 2 2 2 3 5 2 2 8" xfId="4595"/>
    <cellStyle name="Note 2 2 2 3 5 2 2 8 2" xfId="4596"/>
    <cellStyle name="Note 2 2 2 3 5 2 2 9" xfId="4597"/>
    <cellStyle name="Note 2 2 2 3 5 3" xfId="4598"/>
    <cellStyle name="Note 2 2 2 3 5 3 2" xfId="4599"/>
    <cellStyle name="Note 2 2 2 3 5 4" xfId="4600"/>
    <cellStyle name="Note 2 2 2 3 5 4 2" xfId="4601"/>
    <cellStyle name="Note 2 2 2 3 5 5" xfId="4602"/>
    <cellStyle name="Note 2 2 2 3 5 5 2" xfId="4603"/>
    <cellStyle name="Note 2 2 2 3 5 6" xfId="4604"/>
    <cellStyle name="Note 2 2 2 3 5 6 2" xfId="4605"/>
    <cellStyle name="Note 2 2 2 3 5 7" xfId="4606"/>
    <cellStyle name="Note 2 2 2 3 5 7 2" xfId="4607"/>
    <cellStyle name="Note 2 2 2 3 5 8" xfId="4608"/>
    <cellStyle name="Note 2 2 2 3 5 8 2" xfId="4609"/>
    <cellStyle name="Note 2 2 2 3 5 9" xfId="4610"/>
    <cellStyle name="Note 2 2 2 3 5 9 2" xfId="4611"/>
    <cellStyle name="Note 2 2 2 3 6" xfId="4612"/>
    <cellStyle name="Note 2 2 2 3 6 10" xfId="4613"/>
    <cellStyle name="Note 2 2 2 3 6 2" xfId="4614"/>
    <cellStyle name="Note 2 2 2 3 6 2 2" xfId="4615"/>
    <cellStyle name="Note 2 2 2 3 6 2 2 2" xfId="4616"/>
    <cellStyle name="Note 2 2 2 3 6 2 2 2 2" xfId="4617"/>
    <cellStyle name="Note 2 2 2 3 6 2 2 3" xfId="4618"/>
    <cellStyle name="Note 2 2 2 3 6 2 2 3 2" xfId="4619"/>
    <cellStyle name="Note 2 2 2 3 6 2 2 4" xfId="4620"/>
    <cellStyle name="Note 2 2 2 3 6 2 2 4 2" xfId="4621"/>
    <cellStyle name="Note 2 2 2 3 6 2 2 5" xfId="4622"/>
    <cellStyle name="Note 2 2 2 3 6 2 2 5 2" xfId="4623"/>
    <cellStyle name="Note 2 2 2 3 6 2 2 6" xfId="4624"/>
    <cellStyle name="Note 2 2 2 3 6 2 2 6 2" xfId="4625"/>
    <cellStyle name="Note 2 2 2 3 6 2 2 7" xfId="4626"/>
    <cellStyle name="Note 2 2 2 3 6 2 2 7 2" xfId="4627"/>
    <cellStyle name="Note 2 2 2 3 6 2 2 8" xfId="4628"/>
    <cellStyle name="Note 2 2 2 3 6 2 2 8 2" xfId="4629"/>
    <cellStyle name="Note 2 2 2 3 6 2 2 9" xfId="4630"/>
    <cellStyle name="Note 2 2 2 3 6 3" xfId="4631"/>
    <cellStyle name="Note 2 2 2 3 6 3 2" xfId="4632"/>
    <cellStyle name="Note 2 2 2 3 6 4" xfId="4633"/>
    <cellStyle name="Note 2 2 2 3 6 4 2" xfId="4634"/>
    <cellStyle name="Note 2 2 2 3 6 5" xfId="4635"/>
    <cellStyle name="Note 2 2 2 3 6 5 2" xfId="4636"/>
    <cellStyle name="Note 2 2 2 3 6 6" xfId="4637"/>
    <cellStyle name="Note 2 2 2 3 6 6 2" xfId="4638"/>
    <cellStyle name="Note 2 2 2 3 6 7" xfId="4639"/>
    <cellStyle name="Note 2 2 2 3 6 7 2" xfId="4640"/>
    <cellStyle name="Note 2 2 2 3 6 8" xfId="4641"/>
    <cellStyle name="Note 2 2 2 3 6 8 2" xfId="4642"/>
    <cellStyle name="Note 2 2 2 3 6 9" xfId="4643"/>
    <cellStyle name="Note 2 2 2 3 6 9 2" xfId="4644"/>
    <cellStyle name="Note 2 2 2 3 7" xfId="4645"/>
    <cellStyle name="Note 2 2 2 3 7 10" xfId="4646"/>
    <cellStyle name="Note 2 2 2 3 7 2" xfId="4647"/>
    <cellStyle name="Note 2 2 2 3 7 2 2" xfId="4648"/>
    <cellStyle name="Note 2 2 2 3 7 2 2 2" xfId="4649"/>
    <cellStyle name="Note 2 2 2 3 7 2 2 2 2" xfId="4650"/>
    <cellStyle name="Note 2 2 2 3 7 2 2 3" xfId="4651"/>
    <cellStyle name="Note 2 2 2 3 7 2 2 3 2" xfId="4652"/>
    <cellStyle name="Note 2 2 2 3 7 2 2 4" xfId="4653"/>
    <cellStyle name="Note 2 2 2 3 7 2 2 4 2" xfId="4654"/>
    <cellStyle name="Note 2 2 2 3 7 2 2 5" xfId="4655"/>
    <cellStyle name="Note 2 2 2 3 7 2 2 5 2" xfId="4656"/>
    <cellStyle name="Note 2 2 2 3 7 2 2 6" xfId="4657"/>
    <cellStyle name="Note 2 2 2 3 7 2 2 6 2" xfId="4658"/>
    <cellStyle name="Note 2 2 2 3 7 2 2 7" xfId="4659"/>
    <cellStyle name="Note 2 2 2 3 7 2 2 7 2" xfId="4660"/>
    <cellStyle name="Note 2 2 2 3 7 2 2 8" xfId="4661"/>
    <cellStyle name="Note 2 2 2 3 7 2 2 8 2" xfId="4662"/>
    <cellStyle name="Note 2 2 2 3 7 2 2 9" xfId="4663"/>
    <cellStyle name="Note 2 2 2 3 7 3" xfId="4664"/>
    <cellStyle name="Note 2 2 2 3 7 3 2" xfId="4665"/>
    <cellStyle name="Note 2 2 2 3 7 4" xfId="4666"/>
    <cellStyle name="Note 2 2 2 3 7 4 2" xfId="4667"/>
    <cellStyle name="Note 2 2 2 3 7 5" xfId="4668"/>
    <cellStyle name="Note 2 2 2 3 7 5 2" xfId="4669"/>
    <cellStyle name="Note 2 2 2 3 7 6" xfId="4670"/>
    <cellStyle name="Note 2 2 2 3 7 6 2" xfId="4671"/>
    <cellStyle name="Note 2 2 2 3 7 7" xfId="4672"/>
    <cellStyle name="Note 2 2 2 3 7 7 2" xfId="4673"/>
    <cellStyle name="Note 2 2 2 3 7 8" xfId="4674"/>
    <cellStyle name="Note 2 2 2 3 7 8 2" xfId="4675"/>
    <cellStyle name="Note 2 2 2 3 7 9" xfId="4676"/>
    <cellStyle name="Note 2 2 2 3 7 9 2" xfId="4677"/>
    <cellStyle name="Note 2 2 2 3 8" xfId="4678"/>
    <cellStyle name="Note 2 2 2 3 8 10" xfId="4679"/>
    <cellStyle name="Note 2 2 2 3 8 2" xfId="4680"/>
    <cellStyle name="Note 2 2 2 3 8 2 2" xfId="4681"/>
    <cellStyle name="Note 2 2 2 3 8 2 2 2" xfId="4682"/>
    <cellStyle name="Note 2 2 2 3 8 2 2 2 2" xfId="4683"/>
    <cellStyle name="Note 2 2 2 3 8 2 2 3" xfId="4684"/>
    <cellStyle name="Note 2 2 2 3 8 2 2 3 2" xfId="4685"/>
    <cellStyle name="Note 2 2 2 3 8 2 2 4" xfId="4686"/>
    <cellStyle name="Note 2 2 2 3 8 2 2 4 2" xfId="4687"/>
    <cellStyle name="Note 2 2 2 3 8 2 2 5" xfId="4688"/>
    <cellStyle name="Note 2 2 2 3 8 2 2 5 2" xfId="4689"/>
    <cellStyle name="Note 2 2 2 3 8 2 2 6" xfId="4690"/>
    <cellStyle name="Note 2 2 2 3 8 2 2 6 2" xfId="4691"/>
    <cellStyle name="Note 2 2 2 3 8 2 2 7" xfId="4692"/>
    <cellStyle name="Note 2 2 2 3 8 2 2 7 2" xfId="4693"/>
    <cellStyle name="Note 2 2 2 3 8 2 2 8" xfId="4694"/>
    <cellStyle name="Note 2 2 2 3 8 2 2 8 2" xfId="4695"/>
    <cellStyle name="Note 2 2 2 3 8 2 2 9" xfId="4696"/>
    <cellStyle name="Note 2 2 2 3 8 3" xfId="4697"/>
    <cellStyle name="Note 2 2 2 3 8 3 2" xfId="4698"/>
    <cellStyle name="Note 2 2 2 3 8 4" xfId="4699"/>
    <cellStyle name="Note 2 2 2 3 8 4 2" xfId="4700"/>
    <cellStyle name="Note 2 2 2 3 8 5" xfId="4701"/>
    <cellStyle name="Note 2 2 2 3 8 5 2" xfId="4702"/>
    <cellStyle name="Note 2 2 2 3 8 6" xfId="4703"/>
    <cellStyle name="Note 2 2 2 3 8 6 2" xfId="4704"/>
    <cellStyle name="Note 2 2 2 3 8 7" xfId="4705"/>
    <cellStyle name="Note 2 2 2 3 8 7 2" xfId="4706"/>
    <cellStyle name="Note 2 2 2 3 8 8" xfId="4707"/>
    <cellStyle name="Note 2 2 2 3 8 8 2" xfId="4708"/>
    <cellStyle name="Note 2 2 2 3 8 9" xfId="4709"/>
    <cellStyle name="Note 2 2 2 3 8 9 2" xfId="4710"/>
    <cellStyle name="Note 2 2 2 3 9" xfId="4711"/>
    <cellStyle name="Note 2 2 2 3 9 2" xfId="4712"/>
    <cellStyle name="Note 2 2 2 3 9 2 2" xfId="4713"/>
    <cellStyle name="Note 2 2 2 3 9 2 2 2" xfId="4714"/>
    <cellStyle name="Note 2 2 2 3 9 2 3" xfId="4715"/>
    <cellStyle name="Note 2 2 2 3 9 2 3 2" xfId="4716"/>
    <cellStyle name="Note 2 2 2 3 9 2 4" xfId="4717"/>
    <cellStyle name="Note 2 2 2 3 9 2 4 2" xfId="4718"/>
    <cellStyle name="Note 2 2 2 3 9 2 5" xfId="4719"/>
    <cellStyle name="Note 2 2 2 3 9 2 5 2" xfId="4720"/>
    <cellStyle name="Note 2 2 2 3 9 2 6" xfId="4721"/>
    <cellStyle name="Note 2 2 2 3 9 2 6 2" xfId="4722"/>
    <cellStyle name="Note 2 2 2 3 9 2 7" xfId="4723"/>
    <cellStyle name="Note 2 2 2 3 9 2 7 2" xfId="4724"/>
    <cellStyle name="Note 2 2 2 3 9 2 8" xfId="4725"/>
    <cellStyle name="Note 2 2 2 3 9 2 8 2" xfId="4726"/>
    <cellStyle name="Note 2 2 2 3 9 2 9" xfId="4727"/>
    <cellStyle name="Note 2 2 3" xfId="4728"/>
    <cellStyle name="Note 2 2 3 10" xfId="4729"/>
    <cellStyle name="Note 2 2 3 10 2" xfId="4730"/>
    <cellStyle name="Note 2 2 3 10 2 2" xfId="4731"/>
    <cellStyle name="Note 2 2 3 10 2 2 2" xfId="4732"/>
    <cellStyle name="Note 2 2 3 10 2 3" xfId="4733"/>
    <cellStyle name="Note 2 2 3 10 2 3 2" xfId="4734"/>
    <cellStyle name="Note 2 2 3 10 2 4" xfId="4735"/>
    <cellStyle name="Note 2 2 3 10 2 4 2" xfId="4736"/>
    <cellStyle name="Note 2 2 3 10 2 5" xfId="4737"/>
    <cellStyle name="Note 2 2 3 10 2 5 2" xfId="4738"/>
    <cellStyle name="Note 2 2 3 10 2 6" xfId="4739"/>
    <cellStyle name="Note 2 2 3 10 2 6 2" xfId="4740"/>
    <cellStyle name="Note 2 2 3 10 2 7" xfId="4741"/>
    <cellStyle name="Note 2 2 3 10 2 7 2" xfId="4742"/>
    <cellStyle name="Note 2 2 3 10 2 8" xfId="4743"/>
    <cellStyle name="Note 2 2 3 10 2 8 2" xfId="4744"/>
    <cellStyle name="Note 2 2 3 10 2 9" xfId="4745"/>
    <cellStyle name="Note 2 2 3 11" xfId="4746"/>
    <cellStyle name="Note 2 2 3 11 2" xfId="4747"/>
    <cellStyle name="Note 2 2 3 12" xfId="4748"/>
    <cellStyle name="Note 2 2 3 12 2" xfId="4749"/>
    <cellStyle name="Note 2 2 3 13" xfId="4750"/>
    <cellStyle name="Note 2 2 3 13 2" xfId="4751"/>
    <cellStyle name="Note 2 2 3 14" xfId="4752"/>
    <cellStyle name="Note 2 2 3 14 2" xfId="4753"/>
    <cellStyle name="Note 2 2 3 15" xfId="4754"/>
    <cellStyle name="Note 2 2 3 15 2" xfId="4755"/>
    <cellStyle name="Note 2 2 3 16" xfId="4756"/>
    <cellStyle name="Note 2 2 3 16 2" xfId="4757"/>
    <cellStyle name="Note 2 2 3 17" xfId="4758"/>
    <cellStyle name="Note 2 2 3 17 2" xfId="4759"/>
    <cellStyle name="Note 2 2 3 18" xfId="4760"/>
    <cellStyle name="Note 2 2 3 2" xfId="4761"/>
    <cellStyle name="Note 2 2 3 2 10" xfId="4762"/>
    <cellStyle name="Note 2 2 3 2 10 2" xfId="4763"/>
    <cellStyle name="Note 2 2 3 2 11" xfId="4764"/>
    <cellStyle name="Note 2 2 3 2 11 2" xfId="4765"/>
    <cellStyle name="Note 2 2 3 2 12" xfId="4766"/>
    <cellStyle name="Note 2 2 3 2 12 2" xfId="4767"/>
    <cellStyle name="Note 2 2 3 2 13" xfId="4768"/>
    <cellStyle name="Note 2 2 3 2 13 2" xfId="4769"/>
    <cellStyle name="Note 2 2 3 2 14" xfId="4770"/>
    <cellStyle name="Note 2 2 3 2 14 2" xfId="4771"/>
    <cellStyle name="Note 2 2 3 2 15" xfId="4772"/>
    <cellStyle name="Note 2 2 3 2 15 2" xfId="4773"/>
    <cellStyle name="Note 2 2 3 2 16" xfId="4774"/>
    <cellStyle name="Note 2 2 3 2 16 2" xfId="4775"/>
    <cellStyle name="Note 2 2 3 2 17" xfId="4776"/>
    <cellStyle name="Note 2 2 3 2 2" xfId="4777"/>
    <cellStyle name="Note 2 2 3 2 2 10" xfId="4778"/>
    <cellStyle name="Note 2 2 3 2 2 10 2" xfId="4779"/>
    <cellStyle name="Note 2 2 3 2 2 11" xfId="4780"/>
    <cellStyle name="Note 2 2 3 2 2 11 2" xfId="4781"/>
    <cellStyle name="Note 2 2 3 2 2 12" xfId="4782"/>
    <cellStyle name="Note 2 2 3 2 2 2" xfId="4783"/>
    <cellStyle name="Note 2 2 3 2 2 2 10" xfId="4784"/>
    <cellStyle name="Note 2 2 3 2 2 2 2" xfId="4785"/>
    <cellStyle name="Note 2 2 3 2 2 2 2 2" xfId="4786"/>
    <cellStyle name="Note 2 2 3 2 2 2 2 2 2" xfId="4787"/>
    <cellStyle name="Note 2 2 3 2 2 2 2 2 2 2" xfId="4788"/>
    <cellStyle name="Note 2 2 3 2 2 2 2 2 3" xfId="4789"/>
    <cellStyle name="Note 2 2 3 2 2 2 2 2 3 2" xfId="4790"/>
    <cellStyle name="Note 2 2 3 2 2 2 2 2 4" xfId="4791"/>
    <cellStyle name="Note 2 2 3 2 2 2 2 2 4 2" xfId="4792"/>
    <cellStyle name="Note 2 2 3 2 2 2 2 2 5" xfId="4793"/>
    <cellStyle name="Note 2 2 3 2 2 2 2 2 5 2" xfId="4794"/>
    <cellStyle name="Note 2 2 3 2 2 2 2 2 6" xfId="4795"/>
    <cellStyle name="Note 2 2 3 2 2 2 2 2 6 2" xfId="4796"/>
    <cellStyle name="Note 2 2 3 2 2 2 2 2 7" xfId="4797"/>
    <cellStyle name="Note 2 2 3 2 2 2 2 2 7 2" xfId="4798"/>
    <cellStyle name="Note 2 2 3 2 2 2 2 2 8" xfId="4799"/>
    <cellStyle name="Note 2 2 3 2 2 2 2 2 8 2" xfId="4800"/>
    <cellStyle name="Note 2 2 3 2 2 2 2 2 9" xfId="4801"/>
    <cellStyle name="Note 2 2 3 2 2 2 3" xfId="4802"/>
    <cellStyle name="Note 2 2 3 2 2 2 3 2" xfId="4803"/>
    <cellStyle name="Note 2 2 3 2 2 2 4" xfId="4804"/>
    <cellStyle name="Note 2 2 3 2 2 2 4 2" xfId="4805"/>
    <cellStyle name="Note 2 2 3 2 2 2 5" xfId="4806"/>
    <cellStyle name="Note 2 2 3 2 2 2 5 2" xfId="4807"/>
    <cellStyle name="Note 2 2 3 2 2 2 6" xfId="4808"/>
    <cellStyle name="Note 2 2 3 2 2 2 6 2" xfId="4809"/>
    <cellStyle name="Note 2 2 3 2 2 2 7" xfId="4810"/>
    <cellStyle name="Note 2 2 3 2 2 2 7 2" xfId="4811"/>
    <cellStyle name="Note 2 2 3 2 2 2 8" xfId="4812"/>
    <cellStyle name="Note 2 2 3 2 2 2 8 2" xfId="4813"/>
    <cellStyle name="Note 2 2 3 2 2 2 9" xfId="4814"/>
    <cellStyle name="Note 2 2 3 2 2 2 9 2" xfId="4815"/>
    <cellStyle name="Note 2 2 3 2 2 3" xfId="4816"/>
    <cellStyle name="Note 2 2 3 2 2 3 10" xfId="4817"/>
    <cellStyle name="Note 2 2 3 2 2 3 2" xfId="4818"/>
    <cellStyle name="Note 2 2 3 2 2 3 2 2" xfId="4819"/>
    <cellStyle name="Note 2 2 3 2 2 3 2 2 2" xfId="4820"/>
    <cellStyle name="Note 2 2 3 2 2 3 2 2 2 2" xfId="4821"/>
    <cellStyle name="Note 2 2 3 2 2 3 2 2 3" xfId="4822"/>
    <cellStyle name="Note 2 2 3 2 2 3 2 2 3 2" xfId="4823"/>
    <cellStyle name="Note 2 2 3 2 2 3 2 2 4" xfId="4824"/>
    <cellStyle name="Note 2 2 3 2 2 3 2 2 4 2" xfId="4825"/>
    <cellStyle name="Note 2 2 3 2 2 3 2 2 5" xfId="4826"/>
    <cellStyle name="Note 2 2 3 2 2 3 2 2 5 2" xfId="4827"/>
    <cellStyle name="Note 2 2 3 2 2 3 2 2 6" xfId="4828"/>
    <cellStyle name="Note 2 2 3 2 2 3 2 2 6 2" xfId="4829"/>
    <cellStyle name="Note 2 2 3 2 2 3 2 2 7" xfId="4830"/>
    <cellStyle name="Note 2 2 3 2 2 3 2 2 7 2" xfId="4831"/>
    <cellStyle name="Note 2 2 3 2 2 3 2 2 8" xfId="4832"/>
    <cellStyle name="Note 2 2 3 2 2 3 2 2 8 2" xfId="4833"/>
    <cellStyle name="Note 2 2 3 2 2 3 2 2 9" xfId="4834"/>
    <cellStyle name="Note 2 2 3 2 2 3 3" xfId="4835"/>
    <cellStyle name="Note 2 2 3 2 2 3 3 2" xfId="4836"/>
    <cellStyle name="Note 2 2 3 2 2 3 4" xfId="4837"/>
    <cellStyle name="Note 2 2 3 2 2 3 4 2" xfId="4838"/>
    <cellStyle name="Note 2 2 3 2 2 3 5" xfId="4839"/>
    <cellStyle name="Note 2 2 3 2 2 3 5 2" xfId="4840"/>
    <cellStyle name="Note 2 2 3 2 2 3 6" xfId="4841"/>
    <cellStyle name="Note 2 2 3 2 2 3 6 2" xfId="4842"/>
    <cellStyle name="Note 2 2 3 2 2 3 7" xfId="4843"/>
    <cellStyle name="Note 2 2 3 2 2 3 7 2" xfId="4844"/>
    <cellStyle name="Note 2 2 3 2 2 3 8" xfId="4845"/>
    <cellStyle name="Note 2 2 3 2 2 3 8 2" xfId="4846"/>
    <cellStyle name="Note 2 2 3 2 2 3 9" xfId="4847"/>
    <cellStyle name="Note 2 2 3 2 2 3 9 2" xfId="4848"/>
    <cellStyle name="Note 2 2 3 2 2 4" xfId="4849"/>
    <cellStyle name="Note 2 2 3 2 2 4 2" xfId="4850"/>
    <cellStyle name="Note 2 2 3 2 2 4 2 2" xfId="4851"/>
    <cellStyle name="Note 2 2 3 2 2 4 2 2 2" xfId="4852"/>
    <cellStyle name="Note 2 2 3 2 2 4 2 3" xfId="4853"/>
    <cellStyle name="Note 2 2 3 2 2 4 2 3 2" xfId="4854"/>
    <cellStyle name="Note 2 2 3 2 2 4 2 4" xfId="4855"/>
    <cellStyle name="Note 2 2 3 2 2 4 2 4 2" xfId="4856"/>
    <cellStyle name="Note 2 2 3 2 2 4 2 5" xfId="4857"/>
    <cellStyle name="Note 2 2 3 2 2 4 2 5 2" xfId="4858"/>
    <cellStyle name="Note 2 2 3 2 2 4 2 6" xfId="4859"/>
    <cellStyle name="Note 2 2 3 2 2 4 2 6 2" xfId="4860"/>
    <cellStyle name="Note 2 2 3 2 2 4 2 7" xfId="4861"/>
    <cellStyle name="Note 2 2 3 2 2 4 2 7 2" xfId="4862"/>
    <cellStyle name="Note 2 2 3 2 2 4 2 8" xfId="4863"/>
    <cellStyle name="Note 2 2 3 2 2 4 2 8 2" xfId="4864"/>
    <cellStyle name="Note 2 2 3 2 2 4 2 9" xfId="4865"/>
    <cellStyle name="Note 2 2 3 2 2 5" xfId="4866"/>
    <cellStyle name="Note 2 2 3 2 2 5 2" xfId="4867"/>
    <cellStyle name="Note 2 2 3 2 2 6" xfId="4868"/>
    <cellStyle name="Note 2 2 3 2 2 6 2" xfId="4869"/>
    <cellStyle name="Note 2 2 3 2 2 7" xfId="4870"/>
    <cellStyle name="Note 2 2 3 2 2 7 2" xfId="4871"/>
    <cellStyle name="Note 2 2 3 2 2 8" xfId="4872"/>
    <cellStyle name="Note 2 2 3 2 2 8 2" xfId="4873"/>
    <cellStyle name="Note 2 2 3 2 2 9" xfId="4874"/>
    <cellStyle name="Note 2 2 3 2 2 9 2" xfId="4875"/>
    <cellStyle name="Note 2 2 3 2 3" xfId="4876"/>
    <cellStyle name="Note 2 2 3 2 3 10" xfId="4877"/>
    <cellStyle name="Note 2 2 3 2 3 10 2" xfId="4878"/>
    <cellStyle name="Note 2 2 3 2 3 11" xfId="4879"/>
    <cellStyle name="Note 2 2 3 2 3 11 2" xfId="4880"/>
    <cellStyle name="Note 2 2 3 2 3 12" xfId="4881"/>
    <cellStyle name="Note 2 2 3 2 3 2" xfId="4882"/>
    <cellStyle name="Note 2 2 3 2 3 2 10" xfId="4883"/>
    <cellStyle name="Note 2 2 3 2 3 2 2" xfId="4884"/>
    <cellStyle name="Note 2 2 3 2 3 2 2 2" xfId="4885"/>
    <cellStyle name="Note 2 2 3 2 3 2 2 2 2" xfId="4886"/>
    <cellStyle name="Note 2 2 3 2 3 2 2 2 2 2" xfId="4887"/>
    <cellStyle name="Note 2 2 3 2 3 2 2 2 3" xfId="4888"/>
    <cellStyle name="Note 2 2 3 2 3 2 2 2 3 2" xfId="4889"/>
    <cellStyle name="Note 2 2 3 2 3 2 2 2 4" xfId="4890"/>
    <cellStyle name="Note 2 2 3 2 3 2 2 2 4 2" xfId="4891"/>
    <cellStyle name="Note 2 2 3 2 3 2 2 2 5" xfId="4892"/>
    <cellStyle name="Note 2 2 3 2 3 2 2 2 5 2" xfId="4893"/>
    <cellStyle name="Note 2 2 3 2 3 2 2 2 6" xfId="4894"/>
    <cellStyle name="Note 2 2 3 2 3 2 2 2 6 2" xfId="4895"/>
    <cellStyle name="Note 2 2 3 2 3 2 2 2 7" xfId="4896"/>
    <cellStyle name="Note 2 2 3 2 3 2 2 2 7 2" xfId="4897"/>
    <cellStyle name="Note 2 2 3 2 3 2 2 2 8" xfId="4898"/>
    <cellStyle name="Note 2 2 3 2 3 2 2 2 8 2" xfId="4899"/>
    <cellStyle name="Note 2 2 3 2 3 2 2 2 9" xfId="4900"/>
    <cellStyle name="Note 2 2 3 2 3 2 3" xfId="4901"/>
    <cellStyle name="Note 2 2 3 2 3 2 3 2" xfId="4902"/>
    <cellStyle name="Note 2 2 3 2 3 2 4" xfId="4903"/>
    <cellStyle name="Note 2 2 3 2 3 2 4 2" xfId="4904"/>
    <cellStyle name="Note 2 2 3 2 3 2 5" xfId="4905"/>
    <cellStyle name="Note 2 2 3 2 3 2 5 2" xfId="4906"/>
    <cellStyle name="Note 2 2 3 2 3 2 6" xfId="4907"/>
    <cellStyle name="Note 2 2 3 2 3 2 6 2" xfId="4908"/>
    <cellStyle name="Note 2 2 3 2 3 2 7" xfId="4909"/>
    <cellStyle name="Note 2 2 3 2 3 2 7 2" xfId="4910"/>
    <cellStyle name="Note 2 2 3 2 3 2 8" xfId="4911"/>
    <cellStyle name="Note 2 2 3 2 3 2 8 2" xfId="4912"/>
    <cellStyle name="Note 2 2 3 2 3 2 9" xfId="4913"/>
    <cellStyle name="Note 2 2 3 2 3 2 9 2" xfId="4914"/>
    <cellStyle name="Note 2 2 3 2 3 3" xfId="4915"/>
    <cellStyle name="Note 2 2 3 2 3 3 10" xfId="4916"/>
    <cellStyle name="Note 2 2 3 2 3 3 2" xfId="4917"/>
    <cellStyle name="Note 2 2 3 2 3 3 2 2" xfId="4918"/>
    <cellStyle name="Note 2 2 3 2 3 3 2 2 2" xfId="4919"/>
    <cellStyle name="Note 2 2 3 2 3 3 2 2 2 2" xfId="4920"/>
    <cellStyle name="Note 2 2 3 2 3 3 2 2 3" xfId="4921"/>
    <cellStyle name="Note 2 2 3 2 3 3 2 2 3 2" xfId="4922"/>
    <cellStyle name="Note 2 2 3 2 3 3 2 2 4" xfId="4923"/>
    <cellStyle name="Note 2 2 3 2 3 3 2 2 4 2" xfId="4924"/>
    <cellStyle name="Note 2 2 3 2 3 3 2 2 5" xfId="4925"/>
    <cellStyle name="Note 2 2 3 2 3 3 2 2 5 2" xfId="4926"/>
    <cellStyle name="Note 2 2 3 2 3 3 2 2 6" xfId="4927"/>
    <cellStyle name="Note 2 2 3 2 3 3 2 2 6 2" xfId="4928"/>
    <cellStyle name="Note 2 2 3 2 3 3 2 2 7" xfId="4929"/>
    <cellStyle name="Note 2 2 3 2 3 3 2 2 7 2" xfId="4930"/>
    <cellStyle name="Note 2 2 3 2 3 3 2 2 8" xfId="4931"/>
    <cellStyle name="Note 2 2 3 2 3 3 2 2 8 2" xfId="4932"/>
    <cellStyle name="Note 2 2 3 2 3 3 2 2 9" xfId="4933"/>
    <cellStyle name="Note 2 2 3 2 3 3 3" xfId="4934"/>
    <cellStyle name="Note 2 2 3 2 3 3 3 2" xfId="4935"/>
    <cellStyle name="Note 2 2 3 2 3 3 4" xfId="4936"/>
    <cellStyle name="Note 2 2 3 2 3 3 4 2" xfId="4937"/>
    <cellStyle name="Note 2 2 3 2 3 3 5" xfId="4938"/>
    <cellStyle name="Note 2 2 3 2 3 3 5 2" xfId="4939"/>
    <cellStyle name="Note 2 2 3 2 3 3 6" xfId="4940"/>
    <cellStyle name="Note 2 2 3 2 3 3 6 2" xfId="4941"/>
    <cellStyle name="Note 2 2 3 2 3 3 7" xfId="4942"/>
    <cellStyle name="Note 2 2 3 2 3 3 7 2" xfId="4943"/>
    <cellStyle name="Note 2 2 3 2 3 3 8" xfId="4944"/>
    <cellStyle name="Note 2 2 3 2 3 3 8 2" xfId="4945"/>
    <cellStyle name="Note 2 2 3 2 3 3 9" xfId="4946"/>
    <cellStyle name="Note 2 2 3 2 3 3 9 2" xfId="4947"/>
    <cellStyle name="Note 2 2 3 2 3 4" xfId="4948"/>
    <cellStyle name="Note 2 2 3 2 3 4 2" xfId="4949"/>
    <cellStyle name="Note 2 2 3 2 3 4 2 2" xfId="4950"/>
    <cellStyle name="Note 2 2 3 2 3 4 2 2 2" xfId="4951"/>
    <cellStyle name="Note 2 2 3 2 3 4 2 3" xfId="4952"/>
    <cellStyle name="Note 2 2 3 2 3 4 2 3 2" xfId="4953"/>
    <cellStyle name="Note 2 2 3 2 3 4 2 4" xfId="4954"/>
    <cellStyle name="Note 2 2 3 2 3 4 2 4 2" xfId="4955"/>
    <cellStyle name="Note 2 2 3 2 3 4 2 5" xfId="4956"/>
    <cellStyle name="Note 2 2 3 2 3 4 2 5 2" xfId="4957"/>
    <cellStyle name="Note 2 2 3 2 3 4 2 6" xfId="4958"/>
    <cellStyle name="Note 2 2 3 2 3 4 2 6 2" xfId="4959"/>
    <cellStyle name="Note 2 2 3 2 3 4 2 7" xfId="4960"/>
    <cellStyle name="Note 2 2 3 2 3 4 2 7 2" xfId="4961"/>
    <cellStyle name="Note 2 2 3 2 3 4 2 8" xfId="4962"/>
    <cellStyle name="Note 2 2 3 2 3 4 2 8 2" xfId="4963"/>
    <cellStyle name="Note 2 2 3 2 3 4 2 9" xfId="4964"/>
    <cellStyle name="Note 2 2 3 2 3 5" xfId="4965"/>
    <cellStyle name="Note 2 2 3 2 3 5 2" xfId="4966"/>
    <cellStyle name="Note 2 2 3 2 3 6" xfId="4967"/>
    <cellStyle name="Note 2 2 3 2 3 6 2" xfId="4968"/>
    <cellStyle name="Note 2 2 3 2 3 7" xfId="4969"/>
    <cellStyle name="Note 2 2 3 2 3 7 2" xfId="4970"/>
    <cellStyle name="Note 2 2 3 2 3 8" xfId="4971"/>
    <cellStyle name="Note 2 2 3 2 3 8 2" xfId="4972"/>
    <cellStyle name="Note 2 2 3 2 3 9" xfId="4973"/>
    <cellStyle name="Note 2 2 3 2 3 9 2" xfId="4974"/>
    <cellStyle name="Note 2 2 3 2 4" xfId="4975"/>
    <cellStyle name="Note 2 2 3 2 4 10" xfId="4976"/>
    <cellStyle name="Note 2 2 3 2 4 2" xfId="4977"/>
    <cellStyle name="Note 2 2 3 2 4 2 2" xfId="4978"/>
    <cellStyle name="Note 2 2 3 2 4 2 2 2" xfId="4979"/>
    <cellStyle name="Note 2 2 3 2 4 2 2 2 2" xfId="4980"/>
    <cellStyle name="Note 2 2 3 2 4 2 2 3" xfId="4981"/>
    <cellStyle name="Note 2 2 3 2 4 2 2 3 2" xfId="4982"/>
    <cellStyle name="Note 2 2 3 2 4 2 2 4" xfId="4983"/>
    <cellStyle name="Note 2 2 3 2 4 2 2 4 2" xfId="4984"/>
    <cellStyle name="Note 2 2 3 2 4 2 2 5" xfId="4985"/>
    <cellStyle name="Note 2 2 3 2 4 2 2 5 2" xfId="4986"/>
    <cellStyle name="Note 2 2 3 2 4 2 2 6" xfId="4987"/>
    <cellStyle name="Note 2 2 3 2 4 2 2 6 2" xfId="4988"/>
    <cellStyle name="Note 2 2 3 2 4 2 2 7" xfId="4989"/>
    <cellStyle name="Note 2 2 3 2 4 2 2 7 2" xfId="4990"/>
    <cellStyle name="Note 2 2 3 2 4 2 2 8" xfId="4991"/>
    <cellStyle name="Note 2 2 3 2 4 2 2 8 2" xfId="4992"/>
    <cellStyle name="Note 2 2 3 2 4 2 2 9" xfId="4993"/>
    <cellStyle name="Note 2 2 3 2 4 3" xfId="4994"/>
    <cellStyle name="Note 2 2 3 2 4 3 2" xfId="4995"/>
    <cellStyle name="Note 2 2 3 2 4 4" xfId="4996"/>
    <cellStyle name="Note 2 2 3 2 4 4 2" xfId="4997"/>
    <cellStyle name="Note 2 2 3 2 4 5" xfId="4998"/>
    <cellStyle name="Note 2 2 3 2 4 5 2" xfId="4999"/>
    <cellStyle name="Note 2 2 3 2 4 6" xfId="5000"/>
    <cellStyle name="Note 2 2 3 2 4 6 2" xfId="5001"/>
    <cellStyle name="Note 2 2 3 2 4 7" xfId="5002"/>
    <cellStyle name="Note 2 2 3 2 4 7 2" xfId="5003"/>
    <cellStyle name="Note 2 2 3 2 4 8" xfId="5004"/>
    <cellStyle name="Note 2 2 3 2 4 8 2" xfId="5005"/>
    <cellStyle name="Note 2 2 3 2 4 9" xfId="5006"/>
    <cellStyle name="Note 2 2 3 2 4 9 2" xfId="5007"/>
    <cellStyle name="Note 2 2 3 2 5" xfId="5008"/>
    <cellStyle name="Note 2 2 3 2 5 10" xfId="5009"/>
    <cellStyle name="Note 2 2 3 2 5 2" xfId="5010"/>
    <cellStyle name="Note 2 2 3 2 5 2 2" xfId="5011"/>
    <cellStyle name="Note 2 2 3 2 5 2 2 2" xfId="5012"/>
    <cellStyle name="Note 2 2 3 2 5 2 2 2 2" xfId="5013"/>
    <cellStyle name="Note 2 2 3 2 5 2 2 3" xfId="5014"/>
    <cellStyle name="Note 2 2 3 2 5 2 2 3 2" xfId="5015"/>
    <cellStyle name="Note 2 2 3 2 5 2 2 4" xfId="5016"/>
    <cellStyle name="Note 2 2 3 2 5 2 2 4 2" xfId="5017"/>
    <cellStyle name="Note 2 2 3 2 5 2 2 5" xfId="5018"/>
    <cellStyle name="Note 2 2 3 2 5 2 2 5 2" xfId="5019"/>
    <cellStyle name="Note 2 2 3 2 5 2 2 6" xfId="5020"/>
    <cellStyle name="Note 2 2 3 2 5 2 2 6 2" xfId="5021"/>
    <cellStyle name="Note 2 2 3 2 5 2 2 7" xfId="5022"/>
    <cellStyle name="Note 2 2 3 2 5 2 2 7 2" xfId="5023"/>
    <cellStyle name="Note 2 2 3 2 5 2 2 8" xfId="5024"/>
    <cellStyle name="Note 2 2 3 2 5 2 2 8 2" xfId="5025"/>
    <cellStyle name="Note 2 2 3 2 5 2 2 9" xfId="5026"/>
    <cellStyle name="Note 2 2 3 2 5 3" xfId="5027"/>
    <cellStyle name="Note 2 2 3 2 5 3 2" xfId="5028"/>
    <cellStyle name="Note 2 2 3 2 5 4" xfId="5029"/>
    <cellStyle name="Note 2 2 3 2 5 4 2" xfId="5030"/>
    <cellStyle name="Note 2 2 3 2 5 5" xfId="5031"/>
    <cellStyle name="Note 2 2 3 2 5 5 2" xfId="5032"/>
    <cellStyle name="Note 2 2 3 2 5 6" xfId="5033"/>
    <cellStyle name="Note 2 2 3 2 5 6 2" xfId="5034"/>
    <cellStyle name="Note 2 2 3 2 5 7" xfId="5035"/>
    <cellStyle name="Note 2 2 3 2 5 7 2" xfId="5036"/>
    <cellStyle name="Note 2 2 3 2 5 8" xfId="5037"/>
    <cellStyle name="Note 2 2 3 2 5 8 2" xfId="5038"/>
    <cellStyle name="Note 2 2 3 2 5 9" xfId="5039"/>
    <cellStyle name="Note 2 2 3 2 5 9 2" xfId="5040"/>
    <cellStyle name="Note 2 2 3 2 6" xfId="5041"/>
    <cellStyle name="Note 2 2 3 2 6 10" xfId="5042"/>
    <cellStyle name="Note 2 2 3 2 6 2" xfId="5043"/>
    <cellStyle name="Note 2 2 3 2 6 2 2" xfId="5044"/>
    <cellStyle name="Note 2 2 3 2 6 2 2 2" xfId="5045"/>
    <cellStyle name="Note 2 2 3 2 6 2 2 2 2" xfId="5046"/>
    <cellStyle name="Note 2 2 3 2 6 2 2 3" xfId="5047"/>
    <cellStyle name="Note 2 2 3 2 6 2 2 3 2" xfId="5048"/>
    <cellStyle name="Note 2 2 3 2 6 2 2 4" xfId="5049"/>
    <cellStyle name="Note 2 2 3 2 6 2 2 4 2" xfId="5050"/>
    <cellStyle name="Note 2 2 3 2 6 2 2 5" xfId="5051"/>
    <cellStyle name="Note 2 2 3 2 6 2 2 5 2" xfId="5052"/>
    <cellStyle name="Note 2 2 3 2 6 2 2 6" xfId="5053"/>
    <cellStyle name="Note 2 2 3 2 6 2 2 6 2" xfId="5054"/>
    <cellStyle name="Note 2 2 3 2 6 2 2 7" xfId="5055"/>
    <cellStyle name="Note 2 2 3 2 6 2 2 7 2" xfId="5056"/>
    <cellStyle name="Note 2 2 3 2 6 2 2 8" xfId="5057"/>
    <cellStyle name="Note 2 2 3 2 6 2 2 8 2" xfId="5058"/>
    <cellStyle name="Note 2 2 3 2 6 2 2 9" xfId="5059"/>
    <cellStyle name="Note 2 2 3 2 6 3" xfId="5060"/>
    <cellStyle name="Note 2 2 3 2 6 3 2" xfId="5061"/>
    <cellStyle name="Note 2 2 3 2 6 4" xfId="5062"/>
    <cellStyle name="Note 2 2 3 2 6 4 2" xfId="5063"/>
    <cellStyle name="Note 2 2 3 2 6 5" xfId="5064"/>
    <cellStyle name="Note 2 2 3 2 6 5 2" xfId="5065"/>
    <cellStyle name="Note 2 2 3 2 6 6" xfId="5066"/>
    <cellStyle name="Note 2 2 3 2 6 6 2" xfId="5067"/>
    <cellStyle name="Note 2 2 3 2 6 7" xfId="5068"/>
    <cellStyle name="Note 2 2 3 2 6 7 2" xfId="5069"/>
    <cellStyle name="Note 2 2 3 2 6 8" xfId="5070"/>
    <cellStyle name="Note 2 2 3 2 6 8 2" xfId="5071"/>
    <cellStyle name="Note 2 2 3 2 6 9" xfId="5072"/>
    <cellStyle name="Note 2 2 3 2 6 9 2" xfId="5073"/>
    <cellStyle name="Note 2 2 3 2 7" xfId="5074"/>
    <cellStyle name="Note 2 2 3 2 7 10" xfId="5075"/>
    <cellStyle name="Note 2 2 3 2 7 2" xfId="5076"/>
    <cellStyle name="Note 2 2 3 2 7 2 2" xfId="5077"/>
    <cellStyle name="Note 2 2 3 2 7 2 2 2" xfId="5078"/>
    <cellStyle name="Note 2 2 3 2 7 2 2 2 2" xfId="5079"/>
    <cellStyle name="Note 2 2 3 2 7 2 2 3" xfId="5080"/>
    <cellStyle name="Note 2 2 3 2 7 2 2 3 2" xfId="5081"/>
    <cellStyle name="Note 2 2 3 2 7 2 2 4" xfId="5082"/>
    <cellStyle name="Note 2 2 3 2 7 2 2 4 2" xfId="5083"/>
    <cellStyle name="Note 2 2 3 2 7 2 2 5" xfId="5084"/>
    <cellStyle name="Note 2 2 3 2 7 2 2 5 2" xfId="5085"/>
    <cellStyle name="Note 2 2 3 2 7 2 2 6" xfId="5086"/>
    <cellStyle name="Note 2 2 3 2 7 2 2 6 2" xfId="5087"/>
    <cellStyle name="Note 2 2 3 2 7 2 2 7" xfId="5088"/>
    <cellStyle name="Note 2 2 3 2 7 2 2 7 2" xfId="5089"/>
    <cellStyle name="Note 2 2 3 2 7 2 2 8" xfId="5090"/>
    <cellStyle name="Note 2 2 3 2 7 2 2 8 2" xfId="5091"/>
    <cellStyle name="Note 2 2 3 2 7 2 2 9" xfId="5092"/>
    <cellStyle name="Note 2 2 3 2 7 3" xfId="5093"/>
    <cellStyle name="Note 2 2 3 2 7 3 2" xfId="5094"/>
    <cellStyle name="Note 2 2 3 2 7 4" xfId="5095"/>
    <cellStyle name="Note 2 2 3 2 7 4 2" xfId="5096"/>
    <cellStyle name="Note 2 2 3 2 7 5" xfId="5097"/>
    <cellStyle name="Note 2 2 3 2 7 5 2" xfId="5098"/>
    <cellStyle name="Note 2 2 3 2 7 6" xfId="5099"/>
    <cellStyle name="Note 2 2 3 2 7 6 2" xfId="5100"/>
    <cellStyle name="Note 2 2 3 2 7 7" xfId="5101"/>
    <cellStyle name="Note 2 2 3 2 7 7 2" xfId="5102"/>
    <cellStyle name="Note 2 2 3 2 7 8" xfId="5103"/>
    <cellStyle name="Note 2 2 3 2 7 8 2" xfId="5104"/>
    <cellStyle name="Note 2 2 3 2 7 9" xfId="5105"/>
    <cellStyle name="Note 2 2 3 2 7 9 2" xfId="5106"/>
    <cellStyle name="Note 2 2 3 2 8" xfId="5107"/>
    <cellStyle name="Note 2 2 3 2 8 10" xfId="5108"/>
    <cellStyle name="Note 2 2 3 2 8 2" xfId="5109"/>
    <cellStyle name="Note 2 2 3 2 8 2 2" xfId="5110"/>
    <cellStyle name="Note 2 2 3 2 8 2 2 2" xfId="5111"/>
    <cellStyle name="Note 2 2 3 2 8 2 2 2 2" xfId="5112"/>
    <cellStyle name="Note 2 2 3 2 8 2 2 3" xfId="5113"/>
    <cellStyle name="Note 2 2 3 2 8 2 2 3 2" xfId="5114"/>
    <cellStyle name="Note 2 2 3 2 8 2 2 4" xfId="5115"/>
    <cellStyle name="Note 2 2 3 2 8 2 2 4 2" xfId="5116"/>
    <cellStyle name="Note 2 2 3 2 8 2 2 5" xfId="5117"/>
    <cellStyle name="Note 2 2 3 2 8 2 2 5 2" xfId="5118"/>
    <cellStyle name="Note 2 2 3 2 8 2 2 6" xfId="5119"/>
    <cellStyle name="Note 2 2 3 2 8 2 2 6 2" xfId="5120"/>
    <cellStyle name="Note 2 2 3 2 8 2 2 7" xfId="5121"/>
    <cellStyle name="Note 2 2 3 2 8 2 2 7 2" xfId="5122"/>
    <cellStyle name="Note 2 2 3 2 8 2 2 8" xfId="5123"/>
    <cellStyle name="Note 2 2 3 2 8 2 2 8 2" xfId="5124"/>
    <cellStyle name="Note 2 2 3 2 8 2 2 9" xfId="5125"/>
    <cellStyle name="Note 2 2 3 2 8 3" xfId="5126"/>
    <cellStyle name="Note 2 2 3 2 8 3 2" xfId="5127"/>
    <cellStyle name="Note 2 2 3 2 8 4" xfId="5128"/>
    <cellStyle name="Note 2 2 3 2 8 4 2" xfId="5129"/>
    <cellStyle name="Note 2 2 3 2 8 5" xfId="5130"/>
    <cellStyle name="Note 2 2 3 2 8 5 2" xfId="5131"/>
    <cellStyle name="Note 2 2 3 2 8 6" xfId="5132"/>
    <cellStyle name="Note 2 2 3 2 8 6 2" xfId="5133"/>
    <cellStyle name="Note 2 2 3 2 8 7" xfId="5134"/>
    <cellStyle name="Note 2 2 3 2 8 7 2" xfId="5135"/>
    <cellStyle name="Note 2 2 3 2 8 8" xfId="5136"/>
    <cellStyle name="Note 2 2 3 2 8 8 2" xfId="5137"/>
    <cellStyle name="Note 2 2 3 2 8 9" xfId="5138"/>
    <cellStyle name="Note 2 2 3 2 8 9 2" xfId="5139"/>
    <cellStyle name="Note 2 2 3 2 9" xfId="5140"/>
    <cellStyle name="Note 2 2 3 2 9 2" xfId="5141"/>
    <cellStyle name="Note 2 2 3 2 9 2 2" xfId="5142"/>
    <cellStyle name="Note 2 2 3 2 9 2 2 2" xfId="5143"/>
    <cellStyle name="Note 2 2 3 2 9 2 3" xfId="5144"/>
    <cellStyle name="Note 2 2 3 2 9 2 3 2" xfId="5145"/>
    <cellStyle name="Note 2 2 3 2 9 2 4" xfId="5146"/>
    <cellStyle name="Note 2 2 3 2 9 2 4 2" xfId="5147"/>
    <cellStyle name="Note 2 2 3 2 9 2 5" xfId="5148"/>
    <cellStyle name="Note 2 2 3 2 9 2 5 2" xfId="5149"/>
    <cellStyle name="Note 2 2 3 2 9 2 6" xfId="5150"/>
    <cellStyle name="Note 2 2 3 2 9 2 6 2" xfId="5151"/>
    <cellStyle name="Note 2 2 3 2 9 2 7" xfId="5152"/>
    <cellStyle name="Note 2 2 3 2 9 2 7 2" xfId="5153"/>
    <cellStyle name="Note 2 2 3 2 9 2 8" xfId="5154"/>
    <cellStyle name="Note 2 2 3 2 9 2 8 2" xfId="5155"/>
    <cellStyle name="Note 2 2 3 2 9 2 9" xfId="5156"/>
    <cellStyle name="Note 2 2 3 3" xfId="5157"/>
    <cellStyle name="Note 2 2 3 3 10" xfId="5158"/>
    <cellStyle name="Note 2 2 3 3 10 2" xfId="5159"/>
    <cellStyle name="Note 2 2 3 3 11" xfId="5160"/>
    <cellStyle name="Note 2 2 3 3 11 2" xfId="5161"/>
    <cellStyle name="Note 2 2 3 3 12" xfId="5162"/>
    <cellStyle name="Note 2 2 3 3 2" xfId="5163"/>
    <cellStyle name="Note 2 2 3 3 2 10" xfId="5164"/>
    <cellStyle name="Note 2 2 3 3 2 2" xfId="5165"/>
    <cellStyle name="Note 2 2 3 3 2 2 2" xfId="5166"/>
    <cellStyle name="Note 2 2 3 3 2 2 2 2" xfId="5167"/>
    <cellStyle name="Note 2 2 3 3 2 2 2 2 2" xfId="5168"/>
    <cellStyle name="Note 2 2 3 3 2 2 2 3" xfId="5169"/>
    <cellStyle name="Note 2 2 3 3 2 2 2 3 2" xfId="5170"/>
    <cellStyle name="Note 2 2 3 3 2 2 2 4" xfId="5171"/>
    <cellStyle name="Note 2 2 3 3 2 2 2 4 2" xfId="5172"/>
    <cellStyle name="Note 2 2 3 3 2 2 2 5" xfId="5173"/>
    <cellStyle name="Note 2 2 3 3 2 2 2 5 2" xfId="5174"/>
    <cellStyle name="Note 2 2 3 3 2 2 2 6" xfId="5175"/>
    <cellStyle name="Note 2 2 3 3 2 2 2 6 2" xfId="5176"/>
    <cellStyle name="Note 2 2 3 3 2 2 2 7" xfId="5177"/>
    <cellStyle name="Note 2 2 3 3 2 2 2 7 2" xfId="5178"/>
    <cellStyle name="Note 2 2 3 3 2 2 2 8" xfId="5179"/>
    <cellStyle name="Note 2 2 3 3 2 2 2 8 2" xfId="5180"/>
    <cellStyle name="Note 2 2 3 3 2 2 2 9" xfId="5181"/>
    <cellStyle name="Note 2 2 3 3 2 3" xfId="5182"/>
    <cellStyle name="Note 2 2 3 3 2 3 2" xfId="5183"/>
    <cellStyle name="Note 2 2 3 3 2 4" xfId="5184"/>
    <cellStyle name="Note 2 2 3 3 2 4 2" xfId="5185"/>
    <cellStyle name="Note 2 2 3 3 2 5" xfId="5186"/>
    <cellStyle name="Note 2 2 3 3 2 5 2" xfId="5187"/>
    <cellStyle name="Note 2 2 3 3 2 6" xfId="5188"/>
    <cellStyle name="Note 2 2 3 3 2 6 2" xfId="5189"/>
    <cellStyle name="Note 2 2 3 3 2 7" xfId="5190"/>
    <cellStyle name="Note 2 2 3 3 2 7 2" xfId="5191"/>
    <cellStyle name="Note 2 2 3 3 2 8" xfId="5192"/>
    <cellStyle name="Note 2 2 3 3 2 8 2" xfId="5193"/>
    <cellStyle name="Note 2 2 3 3 2 9" xfId="5194"/>
    <cellStyle name="Note 2 2 3 3 2 9 2" xfId="5195"/>
    <cellStyle name="Note 2 2 3 3 3" xfId="5196"/>
    <cellStyle name="Note 2 2 3 3 3 10" xfId="5197"/>
    <cellStyle name="Note 2 2 3 3 3 2" xfId="5198"/>
    <cellStyle name="Note 2 2 3 3 3 2 2" xfId="5199"/>
    <cellStyle name="Note 2 2 3 3 3 2 2 2" xfId="5200"/>
    <cellStyle name="Note 2 2 3 3 3 2 2 2 2" xfId="5201"/>
    <cellStyle name="Note 2 2 3 3 3 2 2 3" xfId="5202"/>
    <cellStyle name="Note 2 2 3 3 3 2 2 3 2" xfId="5203"/>
    <cellStyle name="Note 2 2 3 3 3 2 2 4" xfId="5204"/>
    <cellStyle name="Note 2 2 3 3 3 2 2 4 2" xfId="5205"/>
    <cellStyle name="Note 2 2 3 3 3 2 2 5" xfId="5206"/>
    <cellStyle name="Note 2 2 3 3 3 2 2 5 2" xfId="5207"/>
    <cellStyle name="Note 2 2 3 3 3 2 2 6" xfId="5208"/>
    <cellStyle name="Note 2 2 3 3 3 2 2 6 2" xfId="5209"/>
    <cellStyle name="Note 2 2 3 3 3 2 2 7" xfId="5210"/>
    <cellStyle name="Note 2 2 3 3 3 2 2 7 2" xfId="5211"/>
    <cellStyle name="Note 2 2 3 3 3 2 2 8" xfId="5212"/>
    <cellStyle name="Note 2 2 3 3 3 2 2 8 2" xfId="5213"/>
    <cellStyle name="Note 2 2 3 3 3 2 2 9" xfId="5214"/>
    <cellStyle name="Note 2 2 3 3 3 3" xfId="5215"/>
    <cellStyle name="Note 2 2 3 3 3 3 2" xfId="5216"/>
    <cellStyle name="Note 2 2 3 3 3 4" xfId="5217"/>
    <cellStyle name="Note 2 2 3 3 3 4 2" xfId="5218"/>
    <cellStyle name="Note 2 2 3 3 3 5" xfId="5219"/>
    <cellStyle name="Note 2 2 3 3 3 5 2" xfId="5220"/>
    <cellStyle name="Note 2 2 3 3 3 6" xfId="5221"/>
    <cellStyle name="Note 2 2 3 3 3 6 2" xfId="5222"/>
    <cellStyle name="Note 2 2 3 3 3 7" xfId="5223"/>
    <cellStyle name="Note 2 2 3 3 3 7 2" xfId="5224"/>
    <cellStyle name="Note 2 2 3 3 3 8" xfId="5225"/>
    <cellStyle name="Note 2 2 3 3 3 8 2" xfId="5226"/>
    <cellStyle name="Note 2 2 3 3 3 9" xfId="5227"/>
    <cellStyle name="Note 2 2 3 3 3 9 2" xfId="5228"/>
    <cellStyle name="Note 2 2 3 3 4" xfId="5229"/>
    <cellStyle name="Note 2 2 3 3 4 2" xfId="5230"/>
    <cellStyle name="Note 2 2 3 3 4 2 2" xfId="5231"/>
    <cellStyle name="Note 2 2 3 3 4 2 2 2" xfId="5232"/>
    <cellStyle name="Note 2 2 3 3 4 2 3" xfId="5233"/>
    <cellStyle name="Note 2 2 3 3 4 2 3 2" xfId="5234"/>
    <cellStyle name="Note 2 2 3 3 4 2 4" xfId="5235"/>
    <cellStyle name="Note 2 2 3 3 4 2 4 2" xfId="5236"/>
    <cellStyle name="Note 2 2 3 3 4 2 5" xfId="5237"/>
    <cellStyle name="Note 2 2 3 3 4 2 5 2" xfId="5238"/>
    <cellStyle name="Note 2 2 3 3 4 2 6" xfId="5239"/>
    <cellStyle name="Note 2 2 3 3 4 2 6 2" xfId="5240"/>
    <cellStyle name="Note 2 2 3 3 4 2 7" xfId="5241"/>
    <cellStyle name="Note 2 2 3 3 4 2 7 2" xfId="5242"/>
    <cellStyle name="Note 2 2 3 3 4 2 8" xfId="5243"/>
    <cellStyle name="Note 2 2 3 3 4 2 8 2" xfId="5244"/>
    <cellStyle name="Note 2 2 3 3 4 2 9" xfId="5245"/>
    <cellStyle name="Note 2 2 3 3 5" xfId="5246"/>
    <cellStyle name="Note 2 2 3 3 5 2" xfId="5247"/>
    <cellStyle name="Note 2 2 3 3 6" xfId="5248"/>
    <cellStyle name="Note 2 2 3 3 6 2" xfId="5249"/>
    <cellStyle name="Note 2 2 3 3 7" xfId="5250"/>
    <cellStyle name="Note 2 2 3 3 7 2" xfId="5251"/>
    <cellStyle name="Note 2 2 3 3 8" xfId="5252"/>
    <cellStyle name="Note 2 2 3 3 8 2" xfId="5253"/>
    <cellStyle name="Note 2 2 3 3 9" xfId="5254"/>
    <cellStyle name="Note 2 2 3 3 9 2" xfId="5255"/>
    <cellStyle name="Note 2 2 3 4" xfId="5256"/>
    <cellStyle name="Note 2 2 3 4 10" xfId="5257"/>
    <cellStyle name="Note 2 2 3 4 10 2" xfId="5258"/>
    <cellStyle name="Note 2 2 3 4 11" xfId="5259"/>
    <cellStyle name="Note 2 2 3 4 11 2" xfId="5260"/>
    <cellStyle name="Note 2 2 3 4 12" xfId="5261"/>
    <cellStyle name="Note 2 2 3 4 2" xfId="5262"/>
    <cellStyle name="Note 2 2 3 4 2 10" xfId="5263"/>
    <cellStyle name="Note 2 2 3 4 2 2" xfId="5264"/>
    <cellStyle name="Note 2 2 3 4 2 2 2" xfId="5265"/>
    <cellStyle name="Note 2 2 3 4 2 2 2 2" xfId="5266"/>
    <cellStyle name="Note 2 2 3 4 2 2 2 2 2" xfId="5267"/>
    <cellStyle name="Note 2 2 3 4 2 2 2 3" xfId="5268"/>
    <cellStyle name="Note 2 2 3 4 2 2 2 3 2" xfId="5269"/>
    <cellStyle name="Note 2 2 3 4 2 2 2 4" xfId="5270"/>
    <cellStyle name="Note 2 2 3 4 2 2 2 4 2" xfId="5271"/>
    <cellStyle name="Note 2 2 3 4 2 2 2 5" xfId="5272"/>
    <cellStyle name="Note 2 2 3 4 2 2 2 5 2" xfId="5273"/>
    <cellStyle name="Note 2 2 3 4 2 2 2 6" xfId="5274"/>
    <cellStyle name="Note 2 2 3 4 2 2 2 6 2" xfId="5275"/>
    <cellStyle name="Note 2 2 3 4 2 2 2 7" xfId="5276"/>
    <cellStyle name="Note 2 2 3 4 2 2 2 7 2" xfId="5277"/>
    <cellStyle name="Note 2 2 3 4 2 2 2 8" xfId="5278"/>
    <cellStyle name="Note 2 2 3 4 2 2 2 8 2" xfId="5279"/>
    <cellStyle name="Note 2 2 3 4 2 2 2 9" xfId="5280"/>
    <cellStyle name="Note 2 2 3 4 2 3" xfId="5281"/>
    <cellStyle name="Note 2 2 3 4 2 3 2" xfId="5282"/>
    <cellStyle name="Note 2 2 3 4 2 4" xfId="5283"/>
    <cellStyle name="Note 2 2 3 4 2 4 2" xfId="5284"/>
    <cellStyle name="Note 2 2 3 4 2 5" xfId="5285"/>
    <cellStyle name="Note 2 2 3 4 2 5 2" xfId="5286"/>
    <cellStyle name="Note 2 2 3 4 2 6" xfId="5287"/>
    <cellStyle name="Note 2 2 3 4 2 6 2" xfId="5288"/>
    <cellStyle name="Note 2 2 3 4 2 7" xfId="5289"/>
    <cellStyle name="Note 2 2 3 4 2 7 2" xfId="5290"/>
    <cellStyle name="Note 2 2 3 4 2 8" xfId="5291"/>
    <cellStyle name="Note 2 2 3 4 2 8 2" xfId="5292"/>
    <cellStyle name="Note 2 2 3 4 2 9" xfId="5293"/>
    <cellStyle name="Note 2 2 3 4 2 9 2" xfId="5294"/>
    <cellStyle name="Note 2 2 3 4 3" xfId="5295"/>
    <cellStyle name="Note 2 2 3 4 3 10" xfId="5296"/>
    <cellStyle name="Note 2 2 3 4 3 2" xfId="5297"/>
    <cellStyle name="Note 2 2 3 4 3 2 2" xfId="5298"/>
    <cellStyle name="Note 2 2 3 4 3 2 2 2" xfId="5299"/>
    <cellStyle name="Note 2 2 3 4 3 2 2 2 2" xfId="5300"/>
    <cellStyle name="Note 2 2 3 4 3 2 2 3" xfId="5301"/>
    <cellStyle name="Note 2 2 3 4 3 2 2 3 2" xfId="5302"/>
    <cellStyle name="Note 2 2 3 4 3 2 2 4" xfId="5303"/>
    <cellStyle name="Note 2 2 3 4 3 2 2 4 2" xfId="5304"/>
    <cellStyle name="Note 2 2 3 4 3 2 2 5" xfId="5305"/>
    <cellStyle name="Note 2 2 3 4 3 2 2 5 2" xfId="5306"/>
    <cellStyle name="Note 2 2 3 4 3 2 2 6" xfId="5307"/>
    <cellStyle name="Note 2 2 3 4 3 2 2 6 2" xfId="5308"/>
    <cellStyle name="Note 2 2 3 4 3 2 2 7" xfId="5309"/>
    <cellStyle name="Note 2 2 3 4 3 2 2 7 2" xfId="5310"/>
    <cellStyle name="Note 2 2 3 4 3 2 2 8" xfId="5311"/>
    <cellStyle name="Note 2 2 3 4 3 2 2 8 2" xfId="5312"/>
    <cellStyle name="Note 2 2 3 4 3 2 2 9" xfId="5313"/>
    <cellStyle name="Note 2 2 3 4 3 3" xfId="5314"/>
    <cellStyle name="Note 2 2 3 4 3 3 2" xfId="5315"/>
    <cellStyle name="Note 2 2 3 4 3 4" xfId="5316"/>
    <cellStyle name="Note 2 2 3 4 3 4 2" xfId="5317"/>
    <cellStyle name="Note 2 2 3 4 3 5" xfId="5318"/>
    <cellStyle name="Note 2 2 3 4 3 5 2" xfId="5319"/>
    <cellStyle name="Note 2 2 3 4 3 6" xfId="5320"/>
    <cellStyle name="Note 2 2 3 4 3 6 2" xfId="5321"/>
    <cellStyle name="Note 2 2 3 4 3 7" xfId="5322"/>
    <cellStyle name="Note 2 2 3 4 3 7 2" xfId="5323"/>
    <cellStyle name="Note 2 2 3 4 3 8" xfId="5324"/>
    <cellStyle name="Note 2 2 3 4 3 8 2" xfId="5325"/>
    <cellStyle name="Note 2 2 3 4 3 9" xfId="5326"/>
    <cellStyle name="Note 2 2 3 4 3 9 2" xfId="5327"/>
    <cellStyle name="Note 2 2 3 4 4" xfId="5328"/>
    <cellStyle name="Note 2 2 3 4 4 2" xfId="5329"/>
    <cellStyle name="Note 2 2 3 4 4 2 2" xfId="5330"/>
    <cellStyle name="Note 2 2 3 4 4 2 2 2" xfId="5331"/>
    <cellStyle name="Note 2 2 3 4 4 2 3" xfId="5332"/>
    <cellStyle name="Note 2 2 3 4 4 2 3 2" xfId="5333"/>
    <cellStyle name="Note 2 2 3 4 4 2 4" xfId="5334"/>
    <cellStyle name="Note 2 2 3 4 4 2 4 2" xfId="5335"/>
    <cellStyle name="Note 2 2 3 4 4 2 5" xfId="5336"/>
    <cellStyle name="Note 2 2 3 4 4 2 5 2" xfId="5337"/>
    <cellStyle name="Note 2 2 3 4 4 2 6" xfId="5338"/>
    <cellStyle name="Note 2 2 3 4 4 2 6 2" xfId="5339"/>
    <cellStyle name="Note 2 2 3 4 4 2 7" xfId="5340"/>
    <cellStyle name="Note 2 2 3 4 4 2 7 2" xfId="5341"/>
    <cellStyle name="Note 2 2 3 4 4 2 8" xfId="5342"/>
    <cellStyle name="Note 2 2 3 4 4 2 8 2" xfId="5343"/>
    <cellStyle name="Note 2 2 3 4 4 2 9" xfId="5344"/>
    <cellStyle name="Note 2 2 3 4 5" xfId="5345"/>
    <cellStyle name="Note 2 2 3 4 5 2" xfId="5346"/>
    <cellStyle name="Note 2 2 3 4 6" xfId="5347"/>
    <cellStyle name="Note 2 2 3 4 6 2" xfId="5348"/>
    <cellStyle name="Note 2 2 3 4 7" xfId="5349"/>
    <cellStyle name="Note 2 2 3 4 7 2" xfId="5350"/>
    <cellStyle name="Note 2 2 3 4 8" xfId="5351"/>
    <cellStyle name="Note 2 2 3 4 8 2" xfId="5352"/>
    <cellStyle name="Note 2 2 3 4 9" xfId="5353"/>
    <cellStyle name="Note 2 2 3 4 9 2" xfId="5354"/>
    <cellStyle name="Note 2 2 3 5" xfId="5355"/>
    <cellStyle name="Note 2 2 3 5 10" xfId="5356"/>
    <cellStyle name="Note 2 2 3 5 2" xfId="5357"/>
    <cellStyle name="Note 2 2 3 5 2 2" xfId="5358"/>
    <cellStyle name="Note 2 2 3 5 2 2 2" xfId="5359"/>
    <cellStyle name="Note 2 2 3 5 2 2 2 2" xfId="5360"/>
    <cellStyle name="Note 2 2 3 5 2 2 3" xfId="5361"/>
    <cellStyle name="Note 2 2 3 5 2 2 3 2" xfId="5362"/>
    <cellStyle name="Note 2 2 3 5 2 2 4" xfId="5363"/>
    <cellStyle name="Note 2 2 3 5 2 2 4 2" xfId="5364"/>
    <cellStyle name="Note 2 2 3 5 2 2 5" xfId="5365"/>
    <cellStyle name="Note 2 2 3 5 2 2 5 2" xfId="5366"/>
    <cellStyle name="Note 2 2 3 5 2 2 6" xfId="5367"/>
    <cellStyle name="Note 2 2 3 5 2 2 6 2" xfId="5368"/>
    <cellStyle name="Note 2 2 3 5 2 2 7" xfId="5369"/>
    <cellStyle name="Note 2 2 3 5 2 2 7 2" xfId="5370"/>
    <cellStyle name="Note 2 2 3 5 2 2 8" xfId="5371"/>
    <cellStyle name="Note 2 2 3 5 2 2 8 2" xfId="5372"/>
    <cellStyle name="Note 2 2 3 5 2 2 9" xfId="5373"/>
    <cellStyle name="Note 2 2 3 5 3" xfId="5374"/>
    <cellStyle name="Note 2 2 3 5 3 2" xfId="5375"/>
    <cellStyle name="Note 2 2 3 5 4" xfId="5376"/>
    <cellStyle name="Note 2 2 3 5 4 2" xfId="5377"/>
    <cellStyle name="Note 2 2 3 5 5" xfId="5378"/>
    <cellStyle name="Note 2 2 3 5 5 2" xfId="5379"/>
    <cellStyle name="Note 2 2 3 5 6" xfId="5380"/>
    <cellStyle name="Note 2 2 3 5 6 2" xfId="5381"/>
    <cellStyle name="Note 2 2 3 5 7" xfId="5382"/>
    <cellStyle name="Note 2 2 3 5 7 2" xfId="5383"/>
    <cellStyle name="Note 2 2 3 5 8" xfId="5384"/>
    <cellStyle name="Note 2 2 3 5 8 2" xfId="5385"/>
    <cellStyle name="Note 2 2 3 5 9" xfId="5386"/>
    <cellStyle name="Note 2 2 3 5 9 2" xfId="5387"/>
    <cellStyle name="Note 2 2 3 6" xfId="5388"/>
    <cellStyle name="Note 2 2 3 6 10" xfId="5389"/>
    <cellStyle name="Note 2 2 3 6 2" xfId="5390"/>
    <cellStyle name="Note 2 2 3 6 2 2" xfId="5391"/>
    <cellStyle name="Note 2 2 3 6 2 2 2" xfId="5392"/>
    <cellStyle name="Note 2 2 3 6 2 2 2 2" xfId="5393"/>
    <cellStyle name="Note 2 2 3 6 2 2 3" xfId="5394"/>
    <cellStyle name="Note 2 2 3 6 2 2 3 2" xfId="5395"/>
    <cellStyle name="Note 2 2 3 6 2 2 4" xfId="5396"/>
    <cellStyle name="Note 2 2 3 6 2 2 4 2" xfId="5397"/>
    <cellStyle name="Note 2 2 3 6 2 2 5" xfId="5398"/>
    <cellStyle name="Note 2 2 3 6 2 2 5 2" xfId="5399"/>
    <cellStyle name="Note 2 2 3 6 2 2 6" xfId="5400"/>
    <cellStyle name="Note 2 2 3 6 2 2 6 2" xfId="5401"/>
    <cellStyle name="Note 2 2 3 6 2 2 7" xfId="5402"/>
    <cellStyle name="Note 2 2 3 6 2 2 7 2" xfId="5403"/>
    <cellStyle name="Note 2 2 3 6 2 2 8" xfId="5404"/>
    <cellStyle name="Note 2 2 3 6 2 2 8 2" xfId="5405"/>
    <cellStyle name="Note 2 2 3 6 2 2 9" xfId="5406"/>
    <cellStyle name="Note 2 2 3 6 3" xfId="5407"/>
    <cellStyle name="Note 2 2 3 6 3 2" xfId="5408"/>
    <cellStyle name="Note 2 2 3 6 4" xfId="5409"/>
    <cellStyle name="Note 2 2 3 6 4 2" xfId="5410"/>
    <cellStyle name="Note 2 2 3 6 5" xfId="5411"/>
    <cellStyle name="Note 2 2 3 6 5 2" xfId="5412"/>
    <cellStyle name="Note 2 2 3 6 6" xfId="5413"/>
    <cellStyle name="Note 2 2 3 6 6 2" xfId="5414"/>
    <cellStyle name="Note 2 2 3 6 7" xfId="5415"/>
    <cellStyle name="Note 2 2 3 6 7 2" xfId="5416"/>
    <cellStyle name="Note 2 2 3 6 8" xfId="5417"/>
    <cellStyle name="Note 2 2 3 6 8 2" xfId="5418"/>
    <cellStyle name="Note 2 2 3 6 9" xfId="5419"/>
    <cellStyle name="Note 2 2 3 6 9 2" xfId="5420"/>
    <cellStyle name="Note 2 2 3 7" xfId="5421"/>
    <cellStyle name="Note 2 2 3 7 10" xfId="5422"/>
    <cellStyle name="Note 2 2 3 7 2" xfId="5423"/>
    <cellStyle name="Note 2 2 3 7 2 2" xfId="5424"/>
    <cellStyle name="Note 2 2 3 7 2 2 2" xfId="5425"/>
    <cellStyle name="Note 2 2 3 7 2 2 2 2" xfId="5426"/>
    <cellStyle name="Note 2 2 3 7 2 2 3" xfId="5427"/>
    <cellStyle name="Note 2 2 3 7 2 2 3 2" xfId="5428"/>
    <cellStyle name="Note 2 2 3 7 2 2 4" xfId="5429"/>
    <cellStyle name="Note 2 2 3 7 2 2 4 2" xfId="5430"/>
    <cellStyle name="Note 2 2 3 7 2 2 5" xfId="5431"/>
    <cellStyle name="Note 2 2 3 7 2 2 5 2" xfId="5432"/>
    <cellStyle name="Note 2 2 3 7 2 2 6" xfId="5433"/>
    <cellStyle name="Note 2 2 3 7 2 2 6 2" xfId="5434"/>
    <cellStyle name="Note 2 2 3 7 2 2 7" xfId="5435"/>
    <cellStyle name="Note 2 2 3 7 2 2 7 2" xfId="5436"/>
    <cellStyle name="Note 2 2 3 7 2 2 8" xfId="5437"/>
    <cellStyle name="Note 2 2 3 7 2 2 8 2" xfId="5438"/>
    <cellStyle name="Note 2 2 3 7 2 2 9" xfId="5439"/>
    <cellStyle name="Note 2 2 3 7 3" xfId="5440"/>
    <cellStyle name="Note 2 2 3 7 3 2" xfId="5441"/>
    <cellStyle name="Note 2 2 3 7 4" xfId="5442"/>
    <cellStyle name="Note 2 2 3 7 4 2" xfId="5443"/>
    <cellStyle name="Note 2 2 3 7 5" xfId="5444"/>
    <cellStyle name="Note 2 2 3 7 5 2" xfId="5445"/>
    <cellStyle name="Note 2 2 3 7 6" xfId="5446"/>
    <cellStyle name="Note 2 2 3 7 6 2" xfId="5447"/>
    <cellStyle name="Note 2 2 3 7 7" xfId="5448"/>
    <cellStyle name="Note 2 2 3 7 7 2" xfId="5449"/>
    <cellStyle name="Note 2 2 3 7 8" xfId="5450"/>
    <cellStyle name="Note 2 2 3 7 8 2" xfId="5451"/>
    <cellStyle name="Note 2 2 3 7 9" xfId="5452"/>
    <cellStyle name="Note 2 2 3 7 9 2" xfId="5453"/>
    <cellStyle name="Note 2 2 3 8" xfId="5454"/>
    <cellStyle name="Note 2 2 3 8 10" xfId="5455"/>
    <cellStyle name="Note 2 2 3 8 2" xfId="5456"/>
    <cellStyle name="Note 2 2 3 8 2 2" xfId="5457"/>
    <cellStyle name="Note 2 2 3 8 2 2 2" xfId="5458"/>
    <cellStyle name="Note 2 2 3 8 2 2 2 2" xfId="5459"/>
    <cellStyle name="Note 2 2 3 8 2 2 3" xfId="5460"/>
    <cellStyle name="Note 2 2 3 8 2 2 3 2" xfId="5461"/>
    <cellStyle name="Note 2 2 3 8 2 2 4" xfId="5462"/>
    <cellStyle name="Note 2 2 3 8 2 2 4 2" xfId="5463"/>
    <cellStyle name="Note 2 2 3 8 2 2 5" xfId="5464"/>
    <cellStyle name="Note 2 2 3 8 2 2 5 2" xfId="5465"/>
    <cellStyle name="Note 2 2 3 8 2 2 6" xfId="5466"/>
    <cellStyle name="Note 2 2 3 8 2 2 6 2" xfId="5467"/>
    <cellStyle name="Note 2 2 3 8 2 2 7" xfId="5468"/>
    <cellStyle name="Note 2 2 3 8 2 2 7 2" xfId="5469"/>
    <cellStyle name="Note 2 2 3 8 2 2 8" xfId="5470"/>
    <cellStyle name="Note 2 2 3 8 2 2 8 2" xfId="5471"/>
    <cellStyle name="Note 2 2 3 8 2 2 9" xfId="5472"/>
    <cellStyle name="Note 2 2 3 8 3" xfId="5473"/>
    <cellStyle name="Note 2 2 3 8 3 2" xfId="5474"/>
    <cellStyle name="Note 2 2 3 8 4" xfId="5475"/>
    <cellStyle name="Note 2 2 3 8 4 2" xfId="5476"/>
    <cellStyle name="Note 2 2 3 8 5" xfId="5477"/>
    <cellStyle name="Note 2 2 3 8 5 2" xfId="5478"/>
    <cellStyle name="Note 2 2 3 8 6" xfId="5479"/>
    <cellStyle name="Note 2 2 3 8 6 2" xfId="5480"/>
    <cellStyle name="Note 2 2 3 8 7" xfId="5481"/>
    <cellStyle name="Note 2 2 3 8 7 2" xfId="5482"/>
    <cellStyle name="Note 2 2 3 8 8" xfId="5483"/>
    <cellStyle name="Note 2 2 3 8 8 2" xfId="5484"/>
    <cellStyle name="Note 2 2 3 8 9" xfId="5485"/>
    <cellStyle name="Note 2 2 3 8 9 2" xfId="5486"/>
    <cellStyle name="Note 2 2 3 9" xfId="5487"/>
    <cellStyle name="Note 2 2 3 9 10" xfId="5488"/>
    <cellStyle name="Note 2 2 3 9 2" xfId="5489"/>
    <cellStyle name="Note 2 2 3 9 2 2" xfId="5490"/>
    <cellStyle name="Note 2 2 3 9 2 2 2" xfId="5491"/>
    <cellStyle name="Note 2 2 3 9 2 2 2 2" xfId="5492"/>
    <cellStyle name="Note 2 2 3 9 2 2 3" xfId="5493"/>
    <cellStyle name="Note 2 2 3 9 2 2 3 2" xfId="5494"/>
    <cellStyle name="Note 2 2 3 9 2 2 4" xfId="5495"/>
    <cellStyle name="Note 2 2 3 9 2 2 4 2" xfId="5496"/>
    <cellStyle name="Note 2 2 3 9 2 2 5" xfId="5497"/>
    <cellStyle name="Note 2 2 3 9 2 2 5 2" xfId="5498"/>
    <cellStyle name="Note 2 2 3 9 2 2 6" xfId="5499"/>
    <cellStyle name="Note 2 2 3 9 2 2 6 2" xfId="5500"/>
    <cellStyle name="Note 2 2 3 9 2 2 7" xfId="5501"/>
    <cellStyle name="Note 2 2 3 9 2 2 7 2" xfId="5502"/>
    <cellStyle name="Note 2 2 3 9 2 2 8" xfId="5503"/>
    <cellStyle name="Note 2 2 3 9 2 2 8 2" xfId="5504"/>
    <cellStyle name="Note 2 2 3 9 2 2 9" xfId="5505"/>
    <cellStyle name="Note 2 2 3 9 3" xfId="5506"/>
    <cellStyle name="Note 2 2 3 9 3 2" xfId="5507"/>
    <cellStyle name="Note 2 2 3 9 4" xfId="5508"/>
    <cellStyle name="Note 2 2 3 9 4 2" xfId="5509"/>
    <cellStyle name="Note 2 2 3 9 5" xfId="5510"/>
    <cellStyle name="Note 2 2 3 9 5 2" xfId="5511"/>
    <cellStyle name="Note 2 2 3 9 6" xfId="5512"/>
    <cellStyle name="Note 2 2 3 9 6 2" xfId="5513"/>
    <cellStyle name="Note 2 2 3 9 7" xfId="5514"/>
    <cellStyle name="Note 2 2 3 9 7 2" xfId="5515"/>
    <cellStyle name="Note 2 2 3 9 8" xfId="5516"/>
    <cellStyle name="Note 2 2 3 9 8 2" xfId="5517"/>
    <cellStyle name="Note 2 2 3 9 9" xfId="5518"/>
    <cellStyle name="Note 2 2 3 9 9 2" xfId="5519"/>
    <cellStyle name="Note 2 2 4" xfId="5520"/>
    <cellStyle name="Note 2 2 4 10" xfId="5521"/>
    <cellStyle name="Note 2 2 4 10 2" xfId="5522"/>
    <cellStyle name="Note 2 2 4 11" xfId="5523"/>
    <cellStyle name="Note 2 2 4 11 2" xfId="5524"/>
    <cellStyle name="Note 2 2 4 12" xfId="5525"/>
    <cellStyle name="Note 2 2 4 12 2" xfId="5526"/>
    <cellStyle name="Note 2 2 4 13" xfId="5527"/>
    <cellStyle name="Note 2 2 4 13 2" xfId="5528"/>
    <cellStyle name="Note 2 2 4 14" xfId="5529"/>
    <cellStyle name="Note 2 2 4 14 2" xfId="5530"/>
    <cellStyle name="Note 2 2 4 15" xfId="5531"/>
    <cellStyle name="Note 2 2 4 15 2" xfId="5532"/>
    <cellStyle name="Note 2 2 4 16" xfId="5533"/>
    <cellStyle name="Note 2 2 4 16 2" xfId="5534"/>
    <cellStyle name="Note 2 2 4 17" xfId="5535"/>
    <cellStyle name="Note 2 2 4 2" xfId="5536"/>
    <cellStyle name="Note 2 2 4 2 10" xfId="5537"/>
    <cellStyle name="Note 2 2 4 2 10 2" xfId="5538"/>
    <cellStyle name="Note 2 2 4 2 11" xfId="5539"/>
    <cellStyle name="Note 2 2 4 2 11 2" xfId="5540"/>
    <cellStyle name="Note 2 2 4 2 12" xfId="5541"/>
    <cellStyle name="Note 2 2 4 2 2" xfId="5542"/>
    <cellStyle name="Note 2 2 4 2 2 10" xfId="5543"/>
    <cellStyle name="Note 2 2 4 2 2 2" xfId="5544"/>
    <cellStyle name="Note 2 2 4 2 2 2 2" xfId="5545"/>
    <cellStyle name="Note 2 2 4 2 2 2 2 2" xfId="5546"/>
    <cellStyle name="Note 2 2 4 2 2 2 2 2 2" xfId="5547"/>
    <cellStyle name="Note 2 2 4 2 2 2 2 3" xfId="5548"/>
    <cellStyle name="Note 2 2 4 2 2 2 2 3 2" xfId="5549"/>
    <cellStyle name="Note 2 2 4 2 2 2 2 4" xfId="5550"/>
    <cellStyle name="Note 2 2 4 2 2 2 2 4 2" xfId="5551"/>
    <cellStyle name="Note 2 2 4 2 2 2 2 5" xfId="5552"/>
    <cellStyle name="Note 2 2 4 2 2 2 2 5 2" xfId="5553"/>
    <cellStyle name="Note 2 2 4 2 2 2 2 6" xfId="5554"/>
    <cellStyle name="Note 2 2 4 2 2 2 2 6 2" xfId="5555"/>
    <cellStyle name="Note 2 2 4 2 2 2 2 7" xfId="5556"/>
    <cellStyle name="Note 2 2 4 2 2 2 2 7 2" xfId="5557"/>
    <cellStyle name="Note 2 2 4 2 2 2 2 8" xfId="5558"/>
    <cellStyle name="Note 2 2 4 2 2 2 2 8 2" xfId="5559"/>
    <cellStyle name="Note 2 2 4 2 2 2 2 9" xfId="5560"/>
    <cellStyle name="Note 2 2 4 2 2 3" xfId="5561"/>
    <cellStyle name="Note 2 2 4 2 2 3 2" xfId="5562"/>
    <cellStyle name="Note 2 2 4 2 2 4" xfId="5563"/>
    <cellStyle name="Note 2 2 4 2 2 4 2" xfId="5564"/>
    <cellStyle name="Note 2 2 4 2 2 5" xfId="5565"/>
    <cellStyle name="Note 2 2 4 2 2 5 2" xfId="5566"/>
    <cellStyle name="Note 2 2 4 2 2 6" xfId="5567"/>
    <cellStyle name="Note 2 2 4 2 2 6 2" xfId="5568"/>
    <cellStyle name="Note 2 2 4 2 2 7" xfId="5569"/>
    <cellStyle name="Note 2 2 4 2 2 7 2" xfId="5570"/>
    <cellStyle name="Note 2 2 4 2 2 8" xfId="5571"/>
    <cellStyle name="Note 2 2 4 2 2 8 2" xfId="5572"/>
    <cellStyle name="Note 2 2 4 2 2 9" xfId="5573"/>
    <cellStyle name="Note 2 2 4 2 2 9 2" xfId="5574"/>
    <cellStyle name="Note 2 2 4 2 3" xfId="5575"/>
    <cellStyle name="Note 2 2 4 2 3 10" xfId="5576"/>
    <cellStyle name="Note 2 2 4 2 3 2" xfId="5577"/>
    <cellStyle name="Note 2 2 4 2 3 2 2" xfId="5578"/>
    <cellStyle name="Note 2 2 4 2 3 2 2 2" xfId="5579"/>
    <cellStyle name="Note 2 2 4 2 3 2 2 2 2" xfId="5580"/>
    <cellStyle name="Note 2 2 4 2 3 2 2 3" xfId="5581"/>
    <cellStyle name="Note 2 2 4 2 3 2 2 3 2" xfId="5582"/>
    <cellStyle name="Note 2 2 4 2 3 2 2 4" xfId="5583"/>
    <cellStyle name="Note 2 2 4 2 3 2 2 4 2" xfId="5584"/>
    <cellStyle name="Note 2 2 4 2 3 2 2 5" xfId="5585"/>
    <cellStyle name="Note 2 2 4 2 3 2 2 5 2" xfId="5586"/>
    <cellStyle name="Note 2 2 4 2 3 2 2 6" xfId="5587"/>
    <cellStyle name="Note 2 2 4 2 3 2 2 6 2" xfId="5588"/>
    <cellStyle name="Note 2 2 4 2 3 2 2 7" xfId="5589"/>
    <cellStyle name="Note 2 2 4 2 3 2 2 7 2" xfId="5590"/>
    <cellStyle name="Note 2 2 4 2 3 2 2 8" xfId="5591"/>
    <cellStyle name="Note 2 2 4 2 3 2 2 8 2" xfId="5592"/>
    <cellStyle name="Note 2 2 4 2 3 2 2 9" xfId="5593"/>
    <cellStyle name="Note 2 2 4 2 3 3" xfId="5594"/>
    <cellStyle name="Note 2 2 4 2 3 3 2" xfId="5595"/>
    <cellStyle name="Note 2 2 4 2 3 4" xfId="5596"/>
    <cellStyle name="Note 2 2 4 2 3 4 2" xfId="5597"/>
    <cellStyle name="Note 2 2 4 2 3 5" xfId="5598"/>
    <cellStyle name="Note 2 2 4 2 3 5 2" xfId="5599"/>
    <cellStyle name="Note 2 2 4 2 3 6" xfId="5600"/>
    <cellStyle name="Note 2 2 4 2 3 6 2" xfId="5601"/>
    <cellStyle name="Note 2 2 4 2 3 7" xfId="5602"/>
    <cellStyle name="Note 2 2 4 2 3 7 2" xfId="5603"/>
    <cellStyle name="Note 2 2 4 2 3 8" xfId="5604"/>
    <cellStyle name="Note 2 2 4 2 3 8 2" xfId="5605"/>
    <cellStyle name="Note 2 2 4 2 3 9" xfId="5606"/>
    <cellStyle name="Note 2 2 4 2 3 9 2" xfId="5607"/>
    <cellStyle name="Note 2 2 4 2 4" xfId="5608"/>
    <cellStyle name="Note 2 2 4 2 4 2" xfId="5609"/>
    <cellStyle name="Note 2 2 4 2 4 2 2" xfId="5610"/>
    <cellStyle name="Note 2 2 4 2 4 2 2 2" xfId="5611"/>
    <cellStyle name="Note 2 2 4 2 4 2 3" xfId="5612"/>
    <cellStyle name="Note 2 2 4 2 4 2 3 2" xfId="5613"/>
    <cellStyle name="Note 2 2 4 2 4 2 4" xfId="5614"/>
    <cellStyle name="Note 2 2 4 2 4 2 4 2" xfId="5615"/>
    <cellStyle name="Note 2 2 4 2 4 2 5" xfId="5616"/>
    <cellStyle name="Note 2 2 4 2 4 2 5 2" xfId="5617"/>
    <cellStyle name="Note 2 2 4 2 4 2 6" xfId="5618"/>
    <cellStyle name="Note 2 2 4 2 4 2 6 2" xfId="5619"/>
    <cellStyle name="Note 2 2 4 2 4 2 7" xfId="5620"/>
    <cellStyle name="Note 2 2 4 2 4 2 7 2" xfId="5621"/>
    <cellStyle name="Note 2 2 4 2 4 2 8" xfId="5622"/>
    <cellStyle name="Note 2 2 4 2 4 2 8 2" xfId="5623"/>
    <cellStyle name="Note 2 2 4 2 4 2 9" xfId="5624"/>
    <cellStyle name="Note 2 2 4 2 5" xfId="5625"/>
    <cellStyle name="Note 2 2 4 2 5 2" xfId="5626"/>
    <cellStyle name="Note 2 2 4 2 6" xfId="5627"/>
    <cellStyle name="Note 2 2 4 2 6 2" xfId="5628"/>
    <cellStyle name="Note 2 2 4 2 7" xfId="5629"/>
    <cellStyle name="Note 2 2 4 2 7 2" xfId="5630"/>
    <cellStyle name="Note 2 2 4 2 8" xfId="5631"/>
    <cellStyle name="Note 2 2 4 2 8 2" xfId="5632"/>
    <cellStyle name="Note 2 2 4 2 9" xfId="5633"/>
    <cellStyle name="Note 2 2 4 2 9 2" xfId="5634"/>
    <cellStyle name="Note 2 2 4 3" xfId="5635"/>
    <cellStyle name="Note 2 2 4 3 10" xfId="5636"/>
    <cellStyle name="Note 2 2 4 3 10 2" xfId="5637"/>
    <cellStyle name="Note 2 2 4 3 11" xfId="5638"/>
    <cellStyle name="Note 2 2 4 3 11 2" xfId="5639"/>
    <cellStyle name="Note 2 2 4 3 12" xfId="5640"/>
    <cellStyle name="Note 2 2 4 3 2" xfId="5641"/>
    <cellStyle name="Note 2 2 4 3 2 10" xfId="5642"/>
    <cellStyle name="Note 2 2 4 3 2 2" xfId="5643"/>
    <cellStyle name="Note 2 2 4 3 2 2 2" xfId="5644"/>
    <cellStyle name="Note 2 2 4 3 2 2 2 2" xfId="5645"/>
    <cellStyle name="Note 2 2 4 3 2 2 2 2 2" xfId="5646"/>
    <cellStyle name="Note 2 2 4 3 2 2 2 3" xfId="5647"/>
    <cellStyle name="Note 2 2 4 3 2 2 2 3 2" xfId="5648"/>
    <cellStyle name="Note 2 2 4 3 2 2 2 4" xfId="5649"/>
    <cellStyle name="Note 2 2 4 3 2 2 2 4 2" xfId="5650"/>
    <cellStyle name="Note 2 2 4 3 2 2 2 5" xfId="5651"/>
    <cellStyle name="Note 2 2 4 3 2 2 2 5 2" xfId="5652"/>
    <cellStyle name="Note 2 2 4 3 2 2 2 6" xfId="5653"/>
    <cellStyle name="Note 2 2 4 3 2 2 2 6 2" xfId="5654"/>
    <cellStyle name="Note 2 2 4 3 2 2 2 7" xfId="5655"/>
    <cellStyle name="Note 2 2 4 3 2 2 2 7 2" xfId="5656"/>
    <cellStyle name="Note 2 2 4 3 2 2 2 8" xfId="5657"/>
    <cellStyle name="Note 2 2 4 3 2 2 2 8 2" xfId="5658"/>
    <cellStyle name="Note 2 2 4 3 2 2 2 9" xfId="5659"/>
    <cellStyle name="Note 2 2 4 3 2 3" xfId="5660"/>
    <cellStyle name="Note 2 2 4 3 2 3 2" xfId="5661"/>
    <cellStyle name="Note 2 2 4 3 2 4" xfId="5662"/>
    <cellStyle name="Note 2 2 4 3 2 4 2" xfId="5663"/>
    <cellStyle name="Note 2 2 4 3 2 5" xfId="5664"/>
    <cellStyle name="Note 2 2 4 3 2 5 2" xfId="5665"/>
    <cellStyle name="Note 2 2 4 3 2 6" xfId="5666"/>
    <cellStyle name="Note 2 2 4 3 2 6 2" xfId="5667"/>
    <cellStyle name="Note 2 2 4 3 2 7" xfId="5668"/>
    <cellStyle name="Note 2 2 4 3 2 7 2" xfId="5669"/>
    <cellStyle name="Note 2 2 4 3 2 8" xfId="5670"/>
    <cellStyle name="Note 2 2 4 3 2 8 2" xfId="5671"/>
    <cellStyle name="Note 2 2 4 3 2 9" xfId="5672"/>
    <cellStyle name="Note 2 2 4 3 2 9 2" xfId="5673"/>
    <cellStyle name="Note 2 2 4 3 3" xfId="5674"/>
    <cellStyle name="Note 2 2 4 3 3 10" xfId="5675"/>
    <cellStyle name="Note 2 2 4 3 3 2" xfId="5676"/>
    <cellStyle name="Note 2 2 4 3 3 2 2" xfId="5677"/>
    <cellStyle name="Note 2 2 4 3 3 2 2 2" xfId="5678"/>
    <cellStyle name="Note 2 2 4 3 3 2 2 2 2" xfId="5679"/>
    <cellStyle name="Note 2 2 4 3 3 2 2 3" xfId="5680"/>
    <cellStyle name="Note 2 2 4 3 3 2 2 3 2" xfId="5681"/>
    <cellStyle name="Note 2 2 4 3 3 2 2 4" xfId="5682"/>
    <cellStyle name="Note 2 2 4 3 3 2 2 4 2" xfId="5683"/>
    <cellStyle name="Note 2 2 4 3 3 2 2 5" xfId="5684"/>
    <cellStyle name="Note 2 2 4 3 3 2 2 5 2" xfId="5685"/>
    <cellStyle name="Note 2 2 4 3 3 2 2 6" xfId="5686"/>
    <cellStyle name="Note 2 2 4 3 3 2 2 6 2" xfId="5687"/>
    <cellStyle name="Note 2 2 4 3 3 2 2 7" xfId="5688"/>
    <cellStyle name="Note 2 2 4 3 3 2 2 7 2" xfId="5689"/>
    <cellStyle name="Note 2 2 4 3 3 2 2 8" xfId="5690"/>
    <cellStyle name="Note 2 2 4 3 3 2 2 8 2" xfId="5691"/>
    <cellStyle name="Note 2 2 4 3 3 2 2 9" xfId="5692"/>
    <cellStyle name="Note 2 2 4 3 3 3" xfId="5693"/>
    <cellStyle name="Note 2 2 4 3 3 3 2" xfId="5694"/>
    <cellStyle name="Note 2 2 4 3 3 4" xfId="5695"/>
    <cellStyle name="Note 2 2 4 3 3 4 2" xfId="5696"/>
    <cellStyle name="Note 2 2 4 3 3 5" xfId="5697"/>
    <cellStyle name="Note 2 2 4 3 3 5 2" xfId="5698"/>
    <cellStyle name="Note 2 2 4 3 3 6" xfId="5699"/>
    <cellStyle name="Note 2 2 4 3 3 6 2" xfId="5700"/>
    <cellStyle name="Note 2 2 4 3 3 7" xfId="5701"/>
    <cellStyle name="Note 2 2 4 3 3 7 2" xfId="5702"/>
    <cellStyle name="Note 2 2 4 3 3 8" xfId="5703"/>
    <cellStyle name="Note 2 2 4 3 3 8 2" xfId="5704"/>
    <cellStyle name="Note 2 2 4 3 3 9" xfId="5705"/>
    <cellStyle name="Note 2 2 4 3 3 9 2" xfId="5706"/>
    <cellStyle name="Note 2 2 4 3 4" xfId="5707"/>
    <cellStyle name="Note 2 2 4 3 4 2" xfId="5708"/>
    <cellStyle name="Note 2 2 4 3 4 2 2" xfId="5709"/>
    <cellStyle name="Note 2 2 4 3 4 2 2 2" xfId="5710"/>
    <cellStyle name="Note 2 2 4 3 4 2 3" xfId="5711"/>
    <cellStyle name="Note 2 2 4 3 4 2 3 2" xfId="5712"/>
    <cellStyle name="Note 2 2 4 3 4 2 4" xfId="5713"/>
    <cellStyle name="Note 2 2 4 3 4 2 4 2" xfId="5714"/>
    <cellStyle name="Note 2 2 4 3 4 2 5" xfId="5715"/>
    <cellStyle name="Note 2 2 4 3 4 2 5 2" xfId="5716"/>
    <cellStyle name="Note 2 2 4 3 4 2 6" xfId="5717"/>
    <cellStyle name="Note 2 2 4 3 4 2 6 2" xfId="5718"/>
    <cellStyle name="Note 2 2 4 3 4 2 7" xfId="5719"/>
    <cellStyle name="Note 2 2 4 3 4 2 7 2" xfId="5720"/>
    <cellStyle name="Note 2 2 4 3 4 2 8" xfId="5721"/>
    <cellStyle name="Note 2 2 4 3 4 2 8 2" xfId="5722"/>
    <cellStyle name="Note 2 2 4 3 4 2 9" xfId="5723"/>
    <cellStyle name="Note 2 2 4 3 5" xfId="5724"/>
    <cellStyle name="Note 2 2 4 3 5 2" xfId="5725"/>
    <cellStyle name="Note 2 2 4 3 6" xfId="5726"/>
    <cellStyle name="Note 2 2 4 3 6 2" xfId="5727"/>
    <cellStyle name="Note 2 2 4 3 7" xfId="5728"/>
    <cellStyle name="Note 2 2 4 3 7 2" xfId="5729"/>
    <cellStyle name="Note 2 2 4 3 8" xfId="5730"/>
    <cellStyle name="Note 2 2 4 3 8 2" xfId="5731"/>
    <cellStyle name="Note 2 2 4 3 9" xfId="5732"/>
    <cellStyle name="Note 2 2 4 3 9 2" xfId="5733"/>
    <cellStyle name="Note 2 2 4 4" xfId="5734"/>
    <cellStyle name="Note 2 2 4 4 10" xfId="5735"/>
    <cellStyle name="Note 2 2 4 4 2" xfId="5736"/>
    <cellStyle name="Note 2 2 4 4 2 2" xfId="5737"/>
    <cellStyle name="Note 2 2 4 4 2 2 2" xfId="5738"/>
    <cellStyle name="Note 2 2 4 4 2 2 2 2" xfId="5739"/>
    <cellStyle name="Note 2 2 4 4 2 2 3" xfId="5740"/>
    <cellStyle name="Note 2 2 4 4 2 2 3 2" xfId="5741"/>
    <cellStyle name="Note 2 2 4 4 2 2 4" xfId="5742"/>
    <cellStyle name="Note 2 2 4 4 2 2 4 2" xfId="5743"/>
    <cellStyle name="Note 2 2 4 4 2 2 5" xfId="5744"/>
    <cellStyle name="Note 2 2 4 4 2 2 5 2" xfId="5745"/>
    <cellStyle name="Note 2 2 4 4 2 2 6" xfId="5746"/>
    <cellStyle name="Note 2 2 4 4 2 2 6 2" xfId="5747"/>
    <cellStyle name="Note 2 2 4 4 2 2 7" xfId="5748"/>
    <cellStyle name="Note 2 2 4 4 2 2 7 2" xfId="5749"/>
    <cellStyle name="Note 2 2 4 4 2 2 8" xfId="5750"/>
    <cellStyle name="Note 2 2 4 4 2 2 8 2" xfId="5751"/>
    <cellStyle name="Note 2 2 4 4 2 2 9" xfId="5752"/>
    <cellStyle name="Note 2 2 4 4 3" xfId="5753"/>
    <cellStyle name="Note 2 2 4 4 3 2" xfId="5754"/>
    <cellStyle name="Note 2 2 4 4 4" xfId="5755"/>
    <cellStyle name="Note 2 2 4 4 4 2" xfId="5756"/>
    <cellStyle name="Note 2 2 4 4 5" xfId="5757"/>
    <cellStyle name="Note 2 2 4 4 5 2" xfId="5758"/>
    <cellStyle name="Note 2 2 4 4 6" xfId="5759"/>
    <cellStyle name="Note 2 2 4 4 6 2" xfId="5760"/>
    <cellStyle name="Note 2 2 4 4 7" xfId="5761"/>
    <cellStyle name="Note 2 2 4 4 7 2" xfId="5762"/>
    <cellStyle name="Note 2 2 4 4 8" xfId="5763"/>
    <cellStyle name="Note 2 2 4 4 8 2" xfId="5764"/>
    <cellStyle name="Note 2 2 4 4 9" xfId="5765"/>
    <cellStyle name="Note 2 2 4 4 9 2" xfId="5766"/>
    <cellStyle name="Note 2 2 4 5" xfId="5767"/>
    <cellStyle name="Note 2 2 4 5 10" xfId="5768"/>
    <cellStyle name="Note 2 2 4 5 2" xfId="5769"/>
    <cellStyle name="Note 2 2 4 5 2 2" xfId="5770"/>
    <cellStyle name="Note 2 2 4 5 2 2 2" xfId="5771"/>
    <cellStyle name="Note 2 2 4 5 2 2 2 2" xfId="5772"/>
    <cellStyle name="Note 2 2 4 5 2 2 3" xfId="5773"/>
    <cellStyle name="Note 2 2 4 5 2 2 3 2" xfId="5774"/>
    <cellStyle name="Note 2 2 4 5 2 2 4" xfId="5775"/>
    <cellStyle name="Note 2 2 4 5 2 2 4 2" xfId="5776"/>
    <cellStyle name="Note 2 2 4 5 2 2 5" xfId="5777"/>
    <cellStyle name="Note 2 2 4 5 2 2 5 2" xfId="5778"/>
    <cellStyle name="Note 2 2 4 5 2 2 6" xfId="5779"/>
    <cellStyle name="Note 2 2 4 5 2 2 6 2" xfId="5780"/>
    <cellStyle name="Note 2 2 4 5 2 2 7" xfId="5781"/>
    <cellStyle name="Note 2 2 4 5 2 2 7 2" xfId="5782"/>
    <cellStyle name="Note 2 2 4 5 2 2 8" xfId="5783"/>
    <cellStyle name="Note 2 2 4 5 2 2 8 2" xfId="5784"/>
    <cellStyle name="Note 2 2 4 5 2 2 9" xfId="5785"/>
    <cellStyle name="Note 2 2 4 5 3" xfId="5786"/>
    <cellStyle name="Note 2 2 4 5 3 2" xfId="5787"/>
    <cellStyle name="Note 2 2 4 5 4" xfId="5788"/>
    <cellStyle name="Note 2 2 4 5 4 2" xfId="5789"/>
    <cellStyle name="Note 2 2 4 5 5" xfId="5790"/>
    <cellStyle name="Note 2 2 4 5 5 2" xfId="5791"/>
    <cellStyle name="Note 2 2 4 5 6" xfId="5792"/>
    <cellStyle name="Note 2 2 4 5 6 2" xfId="5793"/>
    <cellStyle name="Note 2 2 4 5 7" xfId="5794"/>
    <cellStyle name="Note 2 2 4 5 7 2" xfId="5795"/>
    <cellStyle name="Note 2 2 4 5 8" xfId="5796"/>
    <cellStyle name="Note 2 2 4 5 8 2" xfId="5797"/>
    <cellStyle name="Note 2 2 4 5 9" xfId="5798"/>
    <cellStyle name="Note 2 2 4 5 9 2" xfId="5799"/>
    <cellStyle name="Note 2 2 4 6" xfId="5800"/>
    <cellStyle name="Note 2 2 4 6 10" xfId="5801"/>
    <cellStyle name="Note 2 2 4 6 2" xfId="5802"/>
    <cellStyle name="Note 2 2 4 6 2 2" xfId="5803"/>
    <cellStyle name="Note 2 2 4 6 2 2 2" xfId="5804"/>
    <cellStyle name="Note 2 2 4 6 2 2 2 2" xfId="5805"/>
    <cellStyle name="Note 2 2 4 6 2 2 3" xfId="5806"/>
    <cellStyle name="Note 2 2 4 6 2 2 3 2" xfId="5807"/>
    <cellStyle name="Note 2 2 4 6 2 2 4" xfId="5808"/>
    <cellStyle name="Note 2 2 4 6 2 2 4 2" xfId="5809"/>
    <cellStyle name="Note 2 2 4 6 2 2 5" xfId="5810"/>
    <cellStyle name="Note 2 2 4 6 2 2 5 2" xfId="5811"/>
    <cellStyle name="Note 2 2 4 6 2 2 6" xfId="5812"/>
    <cellStyle name="Note 2 2 4 6 2 2 6 2" xfId="5813"/>
    <cellStyle name="Note 2 2 4 6 2 2 7" xfId="5814"/>
    <cellStyle name="Note 2 2 4 6 2 2 7 2" xfId="5815"/>
    <cellStyle name="Note 2 2 4 6 2 2 8" xfId="5816"/>
    <cellStyle name="Note 2 2 4 6 2 2 8 2" xfId="5817"/>
    <cellStyle name="Note 2 2 4 6 2 2 9" xfId="5818"/>
    <cellStyle name="Note 2 2 4 6 3" xfId="5819"/>
    <cellStyle name="Note 2 2 4 6 3 2" xfId="5820"/>
    <cellStyle name="Note 2 2 4 6 4" xfId="5821"/>
    <cellStyle name="Note 2 2 4 6 4 2" xfId="5822"/>
    <cellStyle name="Note 2 2 4 6 5" xfId="5823"/>
    <cellStyle name="Note 2 2 4 6 5 2" xfId="5824"/>
    <cellStyle name="Note 2 2 4 6 6" xfId="5825"/>
    <cellStyle name="Note 2 2 4 6 6 2" xfId="5826"/>
    <cellStyle name="Note 2 2 4 6 7" xfId="5827"/>
    <cellStyle name="Note 2 2 4 6 7 2" xfId="5828"/>
    <cellStyle name="Note 2 2 4 6 8" xfId="5829"/>
    <cellStyle name="Note 2 2 4 6 8 2" xfId="5830"/>
    <cellStyle name="Note 2 2 4 6 9" xfId="5831"/>
    <cellStyle name="Note 2 2 4 6 9 2" xfId="5832"/>
    <cellStyle name="Note 2 2 4 7" xfId="5833"/>
    <cellStyle name="Note 2 2 4 7 10" xfId="5834"/>
    <cellStyle name="Note 2 2 4 7 2" xfId="5835"/>
    <cellStyle name="Note 2 2 4 7 2 2" xfId="5836"/>
    <cellStyle name="Note 2 2 4 7 2 2 2" xfId="5837"/>
    <cellStyle name="Note 2 2 4 7 2 2 2 2" xfId="5838"/>
    <cellStyle name="Note 2 2 4 7 2 2 3" xfId="5839"/>
    <cellStyle name="Note 2 2 4 7 2 2 3 2" xfId="5840"/>
    <cellStyle name="Note 2 2 4 7 2 2 4" xfId="5841"/>
    <cellStyle name="Note 2 2 4 7 2 2 4 2" xfId="5842"/>
    <cellStyle name="Note 2 2 4 7 2 2 5" xfId="5843"/>
    <cellStyle name="Note 2 2 4 7 2 2 5 2" xfId="5844"/>
    <cellStyle name="Note 2 2 4 7 2 2 6" xfId="5845"/>
    <cellStyle name="Note 2 2 4 7 2 2 6 2" xfId="5846"/>
    <cellStyle name="Note 2 2 4 7 2 2 7" xfId="5847"/>
    <cellStyle name="Note 2 2 4 7 2 2 7 2" xfId="5848"/>
    <cellStyle name="Note 2 2 4 7 2 2 8" xfId="5849"/>
    <cellStyle name="Note 2 2 4 7 2 2 8 2" xfId="5850"/>
    <cellStyle name="Note 2 2 4 7 2 2 9" xfId="5851"/>
    <cellStyle name="Note 2 2 4 7 3" xfId="5852"/>
    <cellStyle name="Note 2 2 4 7 3 2" xfId="5853"/>
    <cellStyle name="Note 2 2 4 7 4" xfId="5854"/>
    <cellStyle name="Note 2 2 4 7 4 2" xfId="5855"/>
    <cellStyle name="Note 2 2 4 7 5" xfId="5856"/>
    <cellStyle name="Note 2 2 4 7 5 2" xfId="5857"/>
    <cellStyle name="Note 2 2 4 7 6" xfId="5858"/>
    <cellStyle name="Note 2 2 4 7 6 2" xfId="5859"/>
    <cellStyle name="Note 2 2 4 7 7" xfId="5860"/>
    <cellStyle name="Note 2 2 4 7 7 2" xfId="5861"/>
    <cellStyle name="Note 2 2 4 7 8" xfId="5862"/>
    <cellStyle name="Note 2 2 4 7 8 2" xfId="5863"/>
    <cellStyle name="Note 2 2 4 7 9" xfId="5864"/>
    <cellStyle name="Note 2 2 4 7 9 2" xfId="5865"/>
    <cellStyle name="Note 2 2 4 8" xfId="5866"/>
    <cellStyle name="Note 2 2 4 8 10" xfId="5867"/>
    <cellStyle name="Note 2 2 4 8 2" xfId="5868"/>
    <cellStyle name="Note 2 2 4 8 2 2" xfId="5869"/>
    <cellStyle name="Note 2 2 4 8 2 2 2" xfId="5870"/>
    <cellStyle name="Note 2 2 4 8 2 2 2 2" xfId="5871"/>
    <cellStyle name="Note 2 2 4 8 2 2 3" xfId="5872"/>
    <cellStyle name="Note 2 2 4 8 2 2 3 2" xfId="5873"/>
    <cellStyle name="Note 2 2 4 8 2 2 4" xfId="5874"/>
    <cellStyle name="Note 2 2 4 8 2 2 4 2" xfId="5875"/>
    <cellStyle name="Note 2 2 4 8 2 2 5" xfId="5876"/>
    <cellStyle name="Note 2 2 4 8 2 2 5 2" xfId="5877"/>
    <cellStyle name="Note 2 2 4 8 2 2 6" xfId="5878"/>
    <cellStyle name="Note 2 2 4 8 2 2 6 2" xfId="5879"/>
    <cellStyle name="Note 2 2 4 8 2 2 7" xfId="5880"/>
    <cellStyle name="Note 2 2 4 8 2 2 7 2" xfId="5881"/>
    <cellStyle name="Note 2 2 4 8 2 2 8" xfId="5882"/>
    <cellStyle name="Note 2 2 4 8 2 2 8 2" xfId="5883"/>
    <cellStyle name="Note 2 2 4 8 2 2 9" xfId="5884"/>
    <cellStyle name="Note 2 2 4 8 3" xfId="5885"/>
    <cellStyle name="Note 2 2 4 8 3 2" xfId="5886"/>
    <cellStyle name="Note 2 2 4 8 4" xfId="5887"/>
    <cellStyle name="Note 2 2 4 8 4 2" xfId="5888"/>
    <cellStyle name="Note 2 2 4 8 5" xfId="5889"/>
    <cellStyle name="Note 2 2 4 8 5 2" xfId="5890"/>
    <cellStyle name="Note 2 2 4 8 6" xfId="5891"/>
    <cellStyle name="Note 2 2 4 8 6 2" xfId="5892"/>
    <cellStyle name="Note 2 2 4 8 7" xfId="5893"/>
    <cellStyle name="Note 2 2 4 8 7 2" xfId="5894"/>
    <cellStyle name="Note 2 2 4 8 8" xfId="5895"/>
    <cellStyle name="Note 2 2 4 8 8 2" xfId="5896"/>
    <cellStyle name="Note 2 2 4 8 9" xfId="5897"/>
    <cellStyle name="Note 2 2 4 8 9 2" xfId="5898"/>
    <cellStyle name="Note 2 2 4 9" xfId="5899"/>
    <cellStyle name="Note 2 2 4 9 2" xfId="5900"/>
    <cellStyle name="Note 2 2 4 9 2 2" xfId="5901"/>
    <cellStyle name="Note 2 2 4 9 2 2 2" xfId="5902"/>
    <cellStyle name="Note 2 2 4 9 2 3" xfId="5903"/>
    <cellStyle name="Note 2 2 4 9 2 3 2" xfId="5904"/>
    <cellStyle name="Note 2 2 4 9 2 4" xfId="5905"/>
    <cellStyle name="Note 2 2 4 9 2 4 2" xfId="5906"/>
    <cellStyle name="Note 2 2 4 9 2 5" xfId="5907"/>
    <cellStyle name="Note 2 2 4 9 2 5 2" xfId="5908"/>
    <cellStyle name="Note 2 2 4 9 2 6" xfId="5909"/>
    <cellStyle name="Note 2 2 4 9 2 6 2" xfId="5910"/>
    <cellStyle name="Note 2 2 4 9 2 7" xfId="5911"/>
    <cellStyle name="Note 2 2 4 9 2 7 2" xfId="5912"/>
    <cellStyle name="Note 2 2 4 9 2 8" xfId="5913"/>
    <cellStyle name="Note 2 2 4 9 2 8 2" xfId="5914"/>
    <cellStyle name="Note 2 2 4 9 2 9" xfId="5915"/>
    <cellStyle name="Note 2 3" xfId="5916"/>
    <cellStyle name="Note 2 3 2" xfId="5917"/>
    <cellStyle name="Note 2 3 2 10" xfId="5918"/>
    <cellStyle name="Note 2 3 2 10 2" xfId="5919"/>
    <cellStyle name="Note 2 3 2 10 2 2" xfId="5920"/>
    <cellStyle name="Note 2 3 2 10 2 2 2" xfId="5921"/>
    <cellStyle name="Note 2 3 2 10 2 3" xfId="5922"/>
    <cellStyle name="Note 2 3 2 10 2 3 2" xfId="5923"/>
    <cellStyle name="Note 2 3 2 10 2 4" xfId="5924"/>
    <cellStyle name="Note 2 3 2 10 2 4 2" xfId="5925"/>
    <cellStyle name="Note 2 3 2 10 2 5" xfId="5926"/>
    <cellStyle name="Note 2 3 2 10 2 5 2" xfId="5927"/>
    <cellStyle name="Note 2 3 2 10 2 6" xfId="5928"/>
    <cellStyle name="Note 2 3 2 10 2 6 2" xfId="5929"/>
    <cellStyle name="Note 2 3 2 10 2 7" xfId="5930"/>
    <cellStyle name="Note 2 3 2 10 2 7 2" xfId="5931"/>
    <cellStyle name="Note 2 3 2 10 2 8" xfId="5932"/>
    <cellStyle name="Note 2 3 2 10 2 8 2" xfId="5933"/>
    <cellStyle name="Note 2 3 2 10 2 9" xfId="5934"/>
    <cellStyle name="Note 2 3 2 11" xfId="5935"/>
    <cellStyle name="Note 2 3 2 11 2" xfId="5936"/>
    <cellStyle name="Note 2 3 2 12" xfId="5937"/>
    <cellStyle name="Note 2 3 2 12 2" xfId="5938"/>
    <cellStyle name="Note 2 3 2 13" xfId="5939"/>
    <cellStyle name="Note 2 3 2 13 2" xfId="5940"/>
    <cellStyle name="Note 2 3 2 14" xfId="5941"/>
    <cellStyle name="Note 2 3 2 14 2" xfId="5942"/>
    <cellStyle name="Note 2 3 2 15" xfId="5943"/>
    <cellStyle name="Note 2 3 2 15 2" xfId="5944"/>
    <cellStyle name="Note 2 3 2 16" xfId="5945"/>
    <cellStyle name="Note 2 3 2 16 2" xfId="5946"/>
    <cellStyle name="Note 2 3 2 17" xfId="5947"/>
    <cellStyle name="Note 2 3 2 17 2" xfId="5948"/>
    <cellStyle name="Note 2 3 2 18" xfId="5949"/>
    <cellStyle name="Note 2 3 2 2" xfId="5950"/>
    <cellStyle name="Note 2 3 2 2 10" xfId="5951"/>
    <cellStyle name="Note 2 3 2 2 10 2" xfId="5952"/>
    <cellStyle name="Note 2 3 2 2 11" xfId="5953"/>
    <cellStyle name="Note 2 3 2 2 11 2" xfId="5954"/>
    <cellStyle name="Note 2 3 2 2 12" xfId="5955"/>
    <cellStyle name="Note 2 3 2 2 12 2" xfId="5956"/>
    <cellStyle name="Note 2 3 2 2 13" xfId="5957"/>
    <cellStyle name="Note 2 3 2 2 13 2" xfId="5958"/>
    <cellStyle name="Note 2 3 2 2 14" xfId="5959"/>
    <cellStyle name="Note 2 3 2 2 14 2" xfId="5960"/>
    <cellStyle name="Note 2 3 2 2 15" xfId="5961"/>
    <cellStyle name="Note 2 3 2 2 15 2" xfId="5962"/>
    <cellStyle name="Note 2 3 2 2 16" xfId="5963"/>
    <cellStyle name="Note 2 3 2 2 16 2" xfId="5964"/>
    <cellStyle name="Note 2 3 2 2 17" xfId="5965"/>
    <cellStyle name="Note 2 3 2 2 2" xfId="5966"/>
    <cellStyle name="Note 2 3 2 2 2 10" xfId="5967"/>
    <cellStyle name="Note 2 3 2 2 2 10 2" xfId="5968"/>
    <cellStyle name="Note 2 3 2 2 2 11" xfId="5969"/>
    <cellStyle name="Note 2 3 2 2 2 11 2" xfId="5970"/>
    <cellStyle name="Note 2 3 2 2 2 12" xfId="5971"/>
    <cellStyle name="Note 2 3 2 2 2 2" xfId="5972"/>
    <cellStyle name="Note 2 3 2 2 2 2 10" xfId="5973"/>
    <cellStyle name="Note 2 3 2 2 2 2 2" xfId="5974"/>
    <cellStyle name="Note 2 3 2 2 2 2 2 2" xfId="5975"/>
    <cellStyle name="Note 2 3 2 2 2 2 2 2 2" xfId="5976"/>
    <cellStyle name="Note 2 3 2 2 2 2 2 2 2 2" xfId="5977"/>
    <cellStyle name="Note 2 3 2 2 2 2 2 2 3" xfId="5978"/>
    <cellStyle name="Note 2 3 2 2 2 2 2 2 3 2" xfId="5979"/>
    <cellStyle name="Note 2 3 2 2 2 2 2 2 4" xfId="5980"/>
    <cellStyle name="Note 2 3 2 2 2 2 2 2 4 2" xfId="5981"/>
    <cellStyle name="Note 2 3 2 2 2 2 2 2 5" xfId="5982"/>
    <cellStyle name="Note 2 3 2 2 2 2 2 2 5 2" xfId="5983"/>
    <cellStyle name="Note 2 3 2 2 2 2 2 2 6" xfId="5984"/>
    <cellStyle name="Note 2 3 2 2 2 2 2 2 6 2" xfId="5985"/>
    <cellStyle name="Note 2 3 2 2 2 2 2 2 7" xfId="5986"/>
    <cellStyle name="Note 2 3 2 2 2 2 2 2 7 2" xfId="5987"/>
    <cellStyle name="Note 2 3 2 2 2 2 2 2 8" xfId="5988"/>
    <cellStyle name="Note 2 3 2 2 2 2 2 2 8 2" xfId="5989"/>
    <cellStyle name="Note 2 3 2 2 2 2 2 2 9" xfId="5990"/>
    <cellStyle name="Note 2 3 2 2 2 2 3" xfId="5991"/>
    <cellStyle name="Note 2 3 2 2 2 2 3 2" xfId="5992"/>
    <cellStyle name="Note 2 3 2 2 2 2 4" xfId="5993"/>
    <cellStyle name="Note 2 3 2 2 2 2 4 2" xfId="5994"/>
    <cellStyle name="Note 2 3 2 2 2 2 5" xfId="5995"/>
    <cellStyle name="Note 2 3 2 2 2 2 5 2" xfId="5996"/>
    <cellStyle name="Note 2 3 2 2 2 2 6" xfId="5997"/>
    <cellStyle name="Note 2 3 2 2 2 2 6 2" xfId="5998"/>
    <cellStyle name="Note 2 3 2 2 2 2 7" xfId="5999"/>
    <cellStyle name="Note 2 3 2 2 2 2 7 2" xfId="6000"/>
    <cellStyle name="Note 2 3 2 2 2 2 8" xfId="6001"/>
    <cellStyle name="Note 2 3 2 2 2 2 8 2" xfId="6002"/>
    <cellStyle name="Note 2 3 2 2 2 2 9" xfId="6003"/>
    <cellStyle name="Note 2 3 2 2 2 2 9 2" xfId="6004"/>
    <cellStyle name="Note 2 3 2 2 2 3" xfId="6005"/>
    <cellStyle name="Note 2 3 2 2 2 3 10" xfId="6006"/>
    <cellStyle name="Note 2 3 2 2 2 3 2" xfId="6007"/>
    <cellStyle name="Note 2 3 2 2 2 3 2 2" xfId="6008"/>
    <cellStyle name="Note 2 3 2 2 2 3 2 2 2" xfId="6009"/>
    <cellStyle name="Note 2 3 2 2 2 3 2 2 2 2" xfId="6010"/>
    <cellStyle name="Note 2 3 2 2 2 3 2 2 3" xfId="6011"/>
    <cellStyle name="Note 2 3 2 2 2 3 2 2 3 2" xfId="6012"/>
    <cellStyle name="Note 2 3 2 2 2 3 2 2 4" xfId="6013"/>
    <cellStyle name="Note 2 3 2 2 2 3 2 2 4 2" xfId="6014"/>
    <cellStyle name="Note 2 3 2 2 2 3 2 2 5" xfId="6015"/>
    <cellStyle name="Note 2 3 2 2 2 3 2 2 5 2" xfId="6016"/>
    <cellStyle name="Note 2 3 2 2 2 3 2 2 6" xfId="6017"/>
    <cellStyle name="Note 2 3 2 2 2 3 2 2 6 2" xfId="6018"/>
    <cellStyle name="Note 2 3 2 2 2 3 2 2 7" xfId="6019"/>
    <cellStyle name="Note 2 3 2 2 2 3 2 2 7 2" xfId="6020"/>
    <cellStyle name="Note 2 3 2 2 2 3 2 2 8" xfId="6021"/>
    <cellStyle name="Note 2 3 2 2 2 3 2 2 8 2" xfId="6022"/>
    <cellStyle name="Note 2 3 2 2 2 3 2 2 9" xfId="6023"/>
    <cellStyle name="Note 2 3 2 2 2 3 3" xfId="6024"/>
    <cellStyle name="Note 2 3 2 2 2 3 3 2" xfId="6025"/>
    <cellStyle name="Note 2 3 2 2 2 3 4" xfId="6026"/>
    <cellStyle name="Note 2 3 2 2 2 3 4 2" xfId="6027"/>
    <cellStyle name="Note 2 3 2 2 2 3 5" xfId="6028"/>
    <cellStyle name="Note 2 3 2 2 2 3 5 2" xfId="6029"/>
    <cellStyle name="Note 2 3 2 2 2 3 6" xfId="6030"/>
    <cellStyle name="Note 2 3 2 2 2 3 6 2" xfId="6031"/>
    <cellStyle name="Note 2 3 2 2 2 3 7" xfId="6032"/>
    <cellStyle name="Note 2 3 2 2 2 3 7 2" xfId="6033"/>
    <cellStyle name="Note 2 3 2 2 2 3 8" xfId="6034"/>
    <cellStyle name="Note 2 3 2 2 2 3 8 2" xfId="6035"/>
    <cellStyle name="Note 2 3 2 2 2 3 9" xfId="6036"/>
    <cellStyle name="Note 2 3 2 2 2 3 9 2" xfId="6037"/>
    <cellStyle name="Note 2 3 2 2 2 4" xfId="6038"/>
    <cellStyle name="Note 2 3 2 2 2 4 2" xfId="6039"/>
    <cellStyle name="Note 2 3 2 2 2 4 2 2" xfId="6040"/>
    <cellStyle name="Note 2 3 2 2 2 4 2 2 2" xfId="6041"/>
    <cellStyle name="Note 2 3 2 2 2 4 2 3" xfId="6042"/>
    <cellStyle name="Note 2 3 2 2 2 4 2 3 2" xfId="6043"/>
    <cellStyle name="Note 2 3 2 2 2 4 2 4" xfId="6044"/>
    <cellStyle name="Note 2 3 2 2 2 4 2 4 2" xfId="6045"/>
    <cellStyle name="Note 2 3 2 2 2 4 2 5" xfId="6046"/>
    <cellStyle name="Note 2 3 2 2 2 4 2 5 2" xfId="6047"/>
    <cellStyle name="Note 2 3 2 2 2 4 2 6" xfId="6048"/>
    <cellStyle name="Note 2 3 2 2 2 4 2 6 2" xfId="6049"/>
    <cellStyle name="Note 2 3 2 2 2 4 2 7" xfId="6050"/>
    <cellStyle name="Note 2 3 2 2 2 4 2 7 2" xfId="6051"/>
    <cellStyle name="Note 2 3 2 2 2 4 2 8" xfId="6052"/>
    <cellStyle name="Note 2 3 2 2 2 4 2 8 2" xfId="6053"/>
    <cellStyle name="Note 2 3 2 2 2 4 2 9" xfId="6054"/>
    <cellStyle name="Note 2 3 2 2 2 5" xfId="6055"/>
    <cellStyle name="Note 2 3 2 2 2 5 2" xfId="6056"/>
    <cellStyle name="Note 2 3 2 2 2 6" xfId="6057"/>
    <cellStyle name="Note 2 3 2 2 2 6 2" xfId="6058"/>
    <cellStyle name="Note 2 3 2 2 2 7" xfId="6059"/>
    <cellStyle name="Note 2 3 2 2 2 7 2" xfId="6060"/>
    <cellStyle name="Note 2 3 2 2 2 8" xfId="6061"/>
    <cellStyle name="Note 2 3 2 2 2 8 2" xfId="6062"/>
    <cellStyle name="Note 2 3 2 2 2 9" xfId="6063"/>
    <cellStyle name="Note 2 3 2 2 2 9 2" xfId="6064"/>
    <cellStyle name="Note 2 3 2 2 3" xfId="6065"/>
    <cellStyle name="Note 2 3 2 2 3 10" xfId="6066"/>
    <cellStyle name="Note 2 3 2 2 3 10 2" xfId="6067"/>
    <cellStyle name="Note 2 3 2 2 3 11" xfId="6068"/>
    <cellStyle name="Note 2 3 2 2 3 11 2" xfId="6069"/>
    <cellStyle name="Note 2 3 2 2 3 12" xfId="6070"/>
    <cellStyle name="Note 2 3 2 2 3 2" xfId="6071"/>
    <cellStyle name="Note 2 3 2 2 3 2 10" xfId="6072"/>
    <cellStyle name="Note 2 3 2 2 3 2 2" xfId="6073"/>
    <cellStyle name="Note 2 3 2 2 3 2 2 2" xfId="6074"/>
    <cellStyle name="Note 2 3 2 2 3 2 2 2 2" xfId="6075"/>
    <cellStyle name="Note 2 3 2 2 3 2 2 2 2 2" xfId="6076"/>
    <cellStyle name="Note 2 3 2 2 3 2 2 2 3" xfId="6077"/>
    <cellStyle name="Note 2 3 2 2 3 2 2 2 3 2" xfId="6078"/>
    <cellStyle name="Note 2 3 2 2 3 2 2 2 4" xfId="6079"/>
    <cellStyle name="Note 2 3 2 2 3 2 2 2 4 2" xfId="6080"/>
    <cellStyle name="Note 2 3 2 2 3 2 2 2 5" xfId="6081"/>
    <cellStyle name="Note 2 3 2 2 3 2 2 2 5 2" xfId="6082"/>
    <cellStyle name="Note 2 3 2 2 3 2 2 2 6" xfId="6083"/>
    <cellStyle name="Note 2 3 2 2 3 2 2 2 6 2" xfId="6084"/>
    <cellStyle name="Note 2 3 2 2 3 2 2 2 7" xfId="6085"/>
    <cellStyle name="Note 2 3 2 2 3 2 2 2 7 2" xfId="6086"/>
    <cellStyle name="Note 2 3 2 2 3 2 2 2 8" xfId="6087"/>
    <cellStyle name="Note 2 3 2 2 3 2 2 2 8 2" xfId="6088"/>
    <cellStyle name="Note 2 3 2 2 3 2 2 2 9" xfId="6089"/>
    <cellStyle name="Note 2 3 2 2 3 2 3" xfId="6090"/>
    <cellStyle name="Note 2 3 2 2 3 2 3 2" xfId="6091"/>
    <cellStyle name="Note 2 3 2 2 3 2 4" xfId="6092"/>
    <cellStyle name="Note 2 3 2 2 3 2 4 2" xfId="6093"/>
    <cellStyle name="Note 2 3 2 2 3 2 5" xfId="6094"/>
    <cellStyle name="Note 2 3 2 2 3 2 5 2" xfId="6095"/>
    <cellStyle name="Note 2 3 2 2 3 2 6" xfId="6096"/>
    <cellStyle name="Note 2 3 2 2 3 2 6 2" xfId="6097"/>
    <cellStyle name="Note 2 3 2 2 3 2 7" xfId="6098"/>
    <cellStyle name="Note 2 3 2 2 3 2 7 2" xfId="6099"/>
    <cellStyle name="Note 2 3 2 2 3 2 8" xfId="6100"/>
    <cellStyle name="Note 2 3 2 2 3 2 8 2" xfId="6101"/>
    <cellStyle name="Note 2 3 2 2 3 2 9" xfId="6102"/>
    <cellStyle name="Note 2 3 2 2 3 2 9 2" xfId="6103"/>
    <cellStyle name="Note 2 3 2 2 3 3" xfId="6104"/>
    <cellStyle name="Note 2 3 2 2 3 3 10" xfId="6105"/>
    <cellStyle name="Note 2 3 2 2 3 3 2" xfId="6106"/>
    <cellStyle name="Note 2 3 2 2 3 3 2 2" xfId="6107"/>
    <cellStyle name="Note 2 3 2 2 3 3 2 2 2" xfId="6108"/>
    <cellStyle name="Note 2 3 2 2 3 3 2 2 2 2" xfId="6109"/>
    <cellStyle name="Note 2 3 2 2 3 3 2 2 3" xfId="6110"/>
    <cellStyle name="Note 2 3 2 2 3 3 2 2 3 2" xfId="6111"/>
    <cellStyle name="Note 2 3 2 2 3 3 2 2 4" xfId="6112"/>
    <cellStyle name="Note 2 3 2 2 3 3 2 2 4 2" xfId="6113"/>
    <cellStyle name="Note 2 3 2 2 3 3 2 2 5" xfId="6114"/>
    <cellStyle name="Note 2 3 2 2 3 3 2 2 5 2" xfId="6115"/>
    <cellStyle name="Note 2 3 2 2 3 3 2 2 6" xfId="6116"/>
    <cellStyle name="Note 2 3 2 2 3 3 2 2 6 2" xfId="6117"/>
    <cellStyle name="Note 2 3 2 2 3 3 2 2 7" xfId="6118"/>
    <cellStyle name="Note 2 3 2 2 3 3 2 2 7 2" xfId="6119"/>
    <cellStyle name="Note 2 3 2 2 3 3 2 2 8" xfId="6120"/>
    <cellStyle name="Note 2 3 2 2 3 3 2 2 8 2" xfId="6121"/>
    <cellStyle name="Note 2 3 2 2 3 3 2 2 9" xfId="6122"/>
    <cellStyle name="Note 2 3 2 2 3 3 3" xfId="6123"/>
    <cellStyle name="Note 2 3 2 2 3 3 3 2" xfId="6124"/>
    <cellStyle name="Note 2 3 2 2 3 3 4" xfId="6125"/>
    <cellStyle name="Note 2 3 2 2 3 3 4 2" xfId="6126"/>
    <cellStyle name="Note 2 3 2 2 3 3 5" xfId="6127"/>
    <cellStyle name="Note 2 3 2 2 3 3 5 2" xfId="6128"/>
    <cellStyle name="Note 2 3 2 2 3 3 6" xfId="6129"/>
    <cellStyle name="Note 2 3 2 2 3 3 6 2" xfId="6130"/>
    <cellStyle name="Note 2 3 2 2 3 3 7" xfId="6131"/>
    <cellStyle name="Note 2 3 2 2 3 3 7 2" xfId="6132"/>
    <cellStyle name="Note 2 3 2 2 3 3 8" xfId="6133"/>
    <cellStyle name="Note 2 3 2 2 3 3 8 2" xfId="6134"/>
    <cellStyle name="Note 2 3 2 2 3 3 9" xfId="6135"/>
    <cellStyle name="Note 2 3 2 2 3 3 9 2" xfId="6136"/>
    <cellStyle name="Note 2 3 2 2 3 4" xfId="6137"/>
    <cellStyle name="Note 2 3 2 2 3 4 2" xfId="6138"/>
    <cellStyle name="Note 2 3 2 2 3 4 2 2" xfId="6139"/>
    <cellStyle name="Note 2 3 2 2 3 4 2 2 2" xfId="6140"/>
    <cellStyle name="Note 2 3 2 2 3 4 2 3" xfId="6141"/>
    <cellStyle name="Note 2 3 2 2 3 4 2 3 2" xfId="6142"/>
    <cellStyle name="Note 2 3 2 2 3 4 2 4" xfId="6143"/>
    <cellStyle name="Note 2 3 2 2 3 4 2 4 2" xfId="6144"/>
    <cellStyle name="Note 2 3 2 2 3 4 2 5" xfId="6145"/>
    <cellStyle name="Note 2 3 2 2 3 4 2 5 2" xfId="6146"/>
    <cellStyle name="Note 2 3 2 2 3 4 2 6" xfId="6147"/>
    <cellStyle name="Note 2 3 2 2 3 4 2 6 2" xfId="6148"/>
    <cellStyle name="Note 2 3 2 2 3 4 2 7" xfId="6149"/>
    <cellStyle name="Note 2 3 2 2 3 4 2 7 2" xfId="6150"/>
    <cellStyle name="Note 2 3 2 2 3 4 2 8" xfId="6151"/>
    <cellStyle name="Note 2 3 2 2 3 4 2 8 2" xfId="6152"/>
    <cellStyle name="Note 2 3 2 2 3 4 2 9" xfId="6153"/>
    <cellStyle name="Note 2 3 2 2 3 5" xfId="6154"/>
    <cellStyle name="Note 2 3 2 2 3 5 2" xfId="6155"/>
    <cellStyle name="Note 2 3 2 2 3 6" xfId="6156"/>
    <cellStyle name="Note 2 3 2 2 3 6 2" xfId="6157"/>
    <cellStyle name="Note 2 3 2 2 3 7" xfId="6158"/>
    <cellStyle name="Note 2 3 2 2 3 7 2" xfId="6159"/>
    <cellStyle name="Note 2 3 2 2 3 8" xfId="6160"/>
    <cellStyle name="Note 2 3 2 2 3 8 2" xfId="6161"/>
    <cellStyle name="Note 2 3 2 2 3 9" xfId="6162"/>
    <cellStyle name="Note 2 3 2 2 3 9 2" xfId="6163"/>
    <cellStyle name="Note 2 3 2 2 4" xfId="6164"/>
    <cellStyle name="Note 2 3 2 2 4 10" xfId="6165"/>
    <cellStyle name="Note 2 3 2 2 4 2" xfId="6166"/>
    <cellStyle name="Note 2 3 2 2 4 2 2" xfId="6167"/>
    <cellStyle name="Note 2 3 2 2 4 2 2 2" xfId="6168"/>
    <cellStyle name="Note 2 3 2 2 4 2 2 2 2" xfId="6169"/>
    <cellStyle name="Note 2 3 2 2 4 2 2 3" xfId="6170"/>
    <cellStyle name="Note 2 3 2 2 4 2 2 3 2" xfId="6171"/>
    <cellStyle name="Note 2 3 2 2 4 2 2 4" xfId="6172"/>
    <cellStyle name="Note 2 3 2 2 4 2 2 4 2" xfId="6173"/>
    <cellStyle name="Note 2 3 2 2 4 2 2 5" xfId="6174"/>
    <cellStyle name="Note 2 3 2 2 4 2 2 5 2" xfId="6175"/>
    <cellStyle name="Note 2 3 2 2 4 2 2 6" xfId="6176"/>
    <cellStyle name="Note 2 3 2 2 4 2 2 6 2" xfId="6177"/>
    <cellStyle name="Note 2 3 2 2 4 2 2 7" xfId="6178"/>
    <cellStyle name="Note 2 3 2 2 4 2 2 7 2" xfId="6179"/>
    <cellStyle name="Note 2 3 2 2 4 2 2 8" xfId="6180"/>
    <cellStyle name="Note 2 3 2 2 4 2 2 8 2" xfId="6181"/>
    <cellStyle name="Note 2 3 2 2 4 2 2 9" xfId="6182"/>
    <cellStyle name="Note 2 3 2 2 4 3" xfId="6183"/>
    <cellStyle name="Note 2 3 2 2 4 3 2" xfId="6184"/>
    <cellStyle name="Note 2 3 2 2 4 4" xfId="6185"/>
    <cellStyle name="Note 2 3 2 2 4 4 2" xfId="6186"/>
    <cellStyle name="Note 2 3 2 2 4 5" xfId="6187"/>
    <cellStyle name="Note 2 3 2 2 4 5 2" xfId="6188"/>
    <cellStyle name="Note 2 3 2 2 4 6" xfId="6189"/>
    <cellStyle name="Note 2 3 2 2 4 6 2" xfId="6190"/>
    <cellStyle name="Note 2 3 2 2 4 7" xfId="6191"/>
    <cellStyle name="Note 2 3 2 2 4 7 2" xfId="6192"/>
    <cellStyle name="Note 2 3 2 2 4 8" xfId="6193"/>
    <cellStyle name="Note 2 3 2 2 4 8 2" xfId="6194"/>
    <cellStyle name="Note 2 3 2 2 4 9" xfId="6195"/>
    <cellStyle name="Note 2 3 2 2 4 9 2" xfId="6196"/>
    <cellStyle name="Note 2 3 2 2 5" xfId="6197"/>
    <cellStyle name="Note 2 3 2 2 5 10" xfId="6198"/>
    <cellStyle name="Note 2 3 2 2 5 2" xfId="6199"/>
    <cellStyle name="Note 2 3 2 2 5 2 2" xfId="6200"/>
    <cellStyle name="Note 2 3 2 2 5 2 2 2" xfId="6201"/>
    <cellStyle name="Note 2 3 2 2 5 2 2 2 2" xfId="6202"/>
    <cellStyle name="Note 2 3 2 2 5 2 2 3" xfId="6203"/>
    <cellStyle name="Note 2 3 2 2 5 2 2 3 2" xfId="6204"/>
    <cellStyle name="Note 2 3 2 2 5 2 2 4" xfId="6205"/>
    <cellStyle name="Note 2 3 2 2 5 2 2 4 2" xfId="6206"/>
    <cellStyle name="Note 2 3 2 2 5 2 2 5" xfId="6207"/>
    <cellStyle name="Note 2 3 2 2 5 2 2 5 2" xfId="6208"/>
    <cellStyle name="Note 2 3 2 2 5 2 2 6" xfId="6209"/>
    <cellStyle name="Note 2 3 2 2 5 2 2 6 2" xfId="6210"/>
    <cellStyle name="Note 2 3 2 2 5 2 2 7" xfId="6211"/>
    <cellStyle name="Note 2 3 2 2 5 2 2 7 2" xfId="6212"/>
    <cellStyle name="Note 2 3 2 2 5 2 2 8" xfId="6213"/>
    <cellStyle name="Note 2 3 2 2 5 2 2 8 2" xfId="6214"/>
    <cellStyle name="Note 2 3 2 2 5 2 2 9" xfId="6215"/>
    <cellStyle name="Note 2 3 2 2 5 3" xfId="6216"/>
    <cellStyle name="Note 2 3 2 2 5 3 2" xfId="6217"/>
    <cellStyle name="Note 2 3 2 2 5 4" xfId="6218"/>
    <cellStyle name="Note 2 3 2 2 5 4 2" xfId="6219"/>
    <cellStyle name="Note 2 3 2 2 5 5" xfId="6220"/>
    <cellStyle name="Note 2 3 2 2 5 5 2" xfId="6221"/>
    <cellStyle name="Note 2 3 2 2 5 6" xfId="6222"/>
    <cellStyle name="Note 2 3 2 2 5 6 2" xfId="6223"/>
    <cellStyle name="Note 2 3 2 2 5 7" xfId="6224"/>
    <cellStyle name="Note 2 3 2 2 5 7 2" xfId="6225"/>
    <cellStyle name="Note 2 3 2 2 5 8" xfId="6226"/>
    <cellStyle name="Note 2 3 2 2 5 8 2" xfId="6227"/>
    <cellStyle name="Note 2 3 2 2 5 9" xfId="6228"/>
    <cellStyle name="Note 2 3 2 2 5 9 2" xfId="6229"/>
    <cellStyle name="Note 2 3 2 2 6" xfId="6230"/>
    <cellStyle name="Note 2 3 2 2 6 10" xfId="6231"/>
    <cellStyle name="Note 2 3 2 2 6 2" xfId="6232"/>
    <cellStyle name="Note 2 3 2 2 6 2 2" xfId="6233"/>
    <cellStyle name="Note 2 3 2 2 6 2 2 2" xfId="6234"/>
    <cellStyle name="Note 2 3 2 2 6 2 2 2 2" xfId="6235"/>
    <cellStyle name="Note 2 3 2 2 6 2 2 3" xfId="6236"/>
    <cellStyle name="Note 2 3 2 2 6 2 2 3 2" xfId="6237"/>
    <cellStyle name="Note 2 3 2 2 6 2 2 4" xfId="6238"/>
    <cellStyle name="Note 2 3 2 2 6 2 2 4 2" xfId="6239"/>
    <cellStyle name="Note 2 3 2 2 6 2 2 5" xfId="6240"/>
    <cellStyle name="Note 2 3 2 2 6 2 2 5 2" xfId="6241"/>
    <cellStyle name="Note 2 3 2 2 6 2 2 6" xfId="6242"/>
    <cellStyle name="Note 2 3 2 2 6 2 2 6 2" xfId="6243"/>
    <cellStyle name="Note 2 3 2 2 6 2 2 7" xfId="6244"/>
    <cellStyle name="Note 2 3 2 2 6 2 2 7 2" xfId="6245"/>
    <cellStyle name="Note 2 3 2 2 6 2 2 8" xfId="6246"/>
    <cellStyle name="Note 2 3 2 2 6 2 2 8 2" xfId="6247"/>
    <cellStyle name="Note 2 3 2 2 6 2 2 9" xfId="6248"/>
    <cellStyle name="Note 2 3 2 2 6 3" xfId="6249"/>
    <cellStyle name="Note 2 3 2 2 6 3 2" xfId="6250"/>
    <cellStyle name="Note 2 3 2 2 6 4" xfId="6251"/>
    <cellStyle name="Note 2 3 2 2 6 4 2" xfId="6252"/>
    <cellStyle name="Note 2 3 2 2 6 5" xfId="6253"/>
    <cellStyle name="Note 2 3 2 2 6 5 2" xfId="6254"/>
    <cellStyle name="Note 2 3 2 2 6 6" xfId="6255"/>
    <cellStyle name="Note 2 3 2 2 6 6 2" xfId="6256"/>
    <cellStyle name="Note 2 3 2 2 6 7" xfId="6257"/>
    <cellStyle name="Note 2 3 2 2 6 7 2" xfId="6258"/>
    <cellStyle name="Note 2 3 2 2 6 8" xfId="6259"/>
    <cellStyle name="Note 2 3 2 2 6 8 2" xfId="6260"/>
    <cellStyle name="Note 2 3 2 2 6 9" xfId="6261"/>
    <cellStyle name="Note 2 3 2 2 6 9 2" xfId="6262"/>
    <cellStyle name="Note 2 3 2 2 7" xfId="6263"/>
    <cellStyle name="Note 2 3 2 2 7 10" xfId="6264"/>
    <cellStyle name="Note 2 3 2 2 7 2" xfId="6265"/>
    <cellStyle name="Note 2 3 2 2 7 2 2" xfId="6266"/>
    <cellStyle name="Note 2 3 2 2 7 2 2 2" xfId="6267"/>
    <cellStyle name="Note 2 3 2 2 7 2 2 2 2" xfId="6268"/>
    <cellStyle name="Note 2 3 2 2 7 2 2 3" xfId="6269"/>
    <cellStyle name="Note 2 3 2 2 7 2 2 3 2" xfId="6270"/>
    <cellStyle name="Note 2 3 2 2 7 2 2 4" xfId="6271"/>
    <cellStyle name="Note 2 3 2 2 7 2 2 4 2" xfId="6272"/>
    <cellStyle name="Note 2 3 2 2 7 2 2 5" xfId="6273"/>
    <cellStyle name="Note 2 3 2 2 7 2 2 5 2" xfId="6274"/>
    <cellStyle name="Note 2 3 2 2 7 2 2 6" xfId="6275"/>
    <cellStyle name="Note 2 3 2 2 7 2 2 6 2" xfId="6276"/>
    <cellStyle name="Note 2 3 2 2 7 2 2 7" xfId="6277"/>
    <cellStyle name="Note 2 3 2 2 7 2 2 7 2" xfId="6278"/>
    <cellStyle name="Note 2 3 2 2 7 2 2 8" xfId="6279"/>
    <cellStyle name="Note 2 3 2 2 7 2 2 8 2" xfId="6280"/>
    <cellStyle name="Note 2 3 2 2 7 2 2 9" xfId="6281"/>
    <cellStyle name="Note 2 3 2 2 7 3" xfId="6282"/>
    <cellStyle name="Note 2 3 2 2 7 3 2" xfId="6283"/>
    <cellStyle name="Note 2 3 2 2 7 4" xfId="6284"/>
    <cellStyle name="Note 2 3 2 2 7 4 2" xfId="6285"/>
    <cellStyle name="Note 2 3 2 2 7 5" xfId="6286"/>
    <cellStyle name="Note 2 3 2 2 7 5 2" xfId="6287"/>
    <cellStyle name="Note 2 3 2 2 7 6" xfId="6288"/>
    <cellStyle name="Note 2 3 2 2 7 6 2" xfId="6289"/>
    <cellStyle name="Note 2 3 2 2 7 7" xfId="6290"/>
    <cellStyle name="Note 2 3 2 2 7 7 2" xfId="6291"/>
    <cellStyle name="Note 2 3 2 2 7 8" xfId="6292"/>
    <cellStyle name="Note 2 3 2 2 7 8 2" xfId="6293"/>
    <cellStyle name="Note 2 3 2 2 7 9" xfId="6294"/>
    <cellStyle name="Note 2 3 2 2 7 9 2" xfId="6295"/>
    <cellStyle name="Note 2 3 2 2 8" xfId="6296"/>
    <cellStyle name="Note 2 3 2 2 8 10" xfId="6297"/>
    <cellStyle name="Note 2 3 2 2 8 2" xfId="6298"/>
    <cellStyle name="Note 2 3 2 2 8 2 2" xfId="6299"/>
    <cellStyle name="Note 2 3 2 2 8 2 2 2" xfId="6300"/>
    <cellStyle name="Note 2 3 2 2 8 2 2 2 2" xfId="6301"/>
    <cellStyle name="Note 2 3 2 2 8 2 2 3" xfId="6302"/>
    <cellStyle name="Note 2 3 2 2 8 2 2 3 2" xfId="6303"/>
    <cellStyle name="Note 2 3 2 2 8 2 2 4" xfId="6304"/>
    <cellStyle name="Note 2 3 2 2 8 2 2 4 2" xfId="6305"/>
    <cellStyle name="Note 2 3 2 2 8 2 2 5" xfId="6306"/>
    <cellStyle name="Note 2 3 2 2 8 2 2 5 2" xfId="6307"/>
    <cellStyle name="Note 2 3 2 2 8 2 2 6" xfId="6308"/>
    <cellStyle name="Note 2 3 2 2 8 2 2 6 2" xfId="6309"/>
    <cellStyle name="Note 2 3 2 2 8 2 2 7" xfId="6310"/>
    <cellStyle name="Note 2 3 2 2 8 2 2 7 2" xfId="6311"/>
    <cellStyle name="Note 2 3 2 2 8 2 2 8" xfId="6312"/>
    <cellStyle name="Note 2 3 2 2 8 2 2 8 2" xfId="6313"/>
    <cellStyle name="Note 2 3 2 2 8 2 2 9" xfId="6314"/>
    <cellStyle name="Note 2 3 2 2 8 3" xfId="6315"/>
    <cellStyle name="Note 2 3 2 2 8 3 2" xfId="6316"/>
    <cellStyle name="Note 2 3 2 2 8 4" xfId="6317"/>
    <cellStyle name="Note 2 3 2 2 8 4 2" xfId="6318"/>
    <cellStyle name="Note 2 3 2 2 8 5" xfId="6319"/>
    <cellStyle name="Note 2 3 2 2 8 5 2" xfId="6320"/>
    <cellStyle name="Note 2 3 2 2 8 6" xfId="6321"/>
    <cellStyle name="Note 2 3 2 2 8 6 2" xfId="6322"/>
    <cellStyle name="Note 2 3 2 2 8 7" xfId="6323"/>
    <cellStyle name="Note 2 3 2 2 8 7 2" xfId="6324"/>
    <cellStyle name="Note 2 3 2 2 8 8" xfId="6325"/>
    <cellStyle name="Note 2 3 2 2 8 8 2" xfId="6326"/>
    <cellStyle name="Note 2 3 2 2 8 9" xfId="6327"/>
    <cellStyle name="Note 2 3 2 2 8 9 2" xfId="6328"/>
    <cellStyle name="Note 2 3 2 2 9" xfId="6329"/>
    <cellStyle name="Note 2 3 2 2 9 2" xfId="6330"/>
    <cellStyle name="Note 2 3 2 2 9 2 2" xfId="6331"/>
    <cellStyle name="Note 2 3 2 2 9 2 2 2" xfId="6332"/>
    <cellStyle name="Note 2 3 2 2 9 2 3" xfId="6333"/>
    <cellStyle name="Note 2 3 2 2 9 2 3 2" xfId="6334"/>
    <cellStyle name="Note 2 3 2 2 9 2 4" xfId="6335"/>
    <cellStyle name="Note 2 3 2 2 9 2 4 2" xfId="6336"/>
    <cellStyle name="Note 2 3 2 2 9 2 5" xfId="6337"/>
    <cellStyle name="Note 2 3 2 2 9 2 5 2" xfId="6338"/>
    <cellStyle name="Note 2 3 2 2 9 2 6" xfId="6339"/>
    <cellStyle name="Note 2 3 2 2 9 2 6 2" xfId="6340"/>
    <cellStyle name="Note 2 3 2 2 9 2 7" xfId="6341"/>
    <cellStyle name="Note 2 3 2 2 9 2 7 2" xfId="6342"/>
    <cellStyle name="Note 2 3 2 2 9 2 8" xfId="6343"/>
    <cellStyle name="Note 2 3 2 2 9 2 8 2" xfId="6344"/>
    <cellStyle name="Note 2 3 2 2 9 2 9" xfId="6345"/>
    <cellStyle name="Note 2 3 2 3" xfId="6346"/>
    <cellStyle name="Note 2 3 2 3 10" xfId="6347"/>
    <cellStyle name="Note 2 3 2 3 10 2" xfId="6348"/>
    <cellStyle name="Note 2 3 2 3 11" xfId="6349"/>
    <cellStyle name="Note 2 3 2 3 11 2" xfId="6350"/>
    <cellStyle name="Note 2 3 2 3 12" xfId="6351"/>
    <cellStyle name="Note 2 3 2 3 2" xfId="6352"/>
    <cellStyle name="Note 2 3 2 3 2 10" xfId="6353"/>
    <cellStyle name="Note 2 3 2 3 2 2" xfId="6354"/>
    <cellStyle name="Note 2 3 2 3 2 2 2" xfId="6355"/>
    <cellStyle name="Note 2 3 2 3 2 2 2 2" xfId="6356"/>
    <cellStyle name="Note 2 3 2 3 2 2 2 2 2" xfId="6357"/>
    <cellStyle name="Note 2 3 2 3 2 2 2 3" xfId="6358"/>
    <cellStyle name="Note 2 3 2 3 2 2 2 3 2" xfId="6359"/>
    <cellStyle name="Note 2 3 2 3 2 2 2 4" xfId="6360"/>
    <cellStyle name="Note 2 3 2 3 2 2 2 4 2" xfId="6361"/>
    <cellStyle name="Note 2 3 2 3 2 2 2 5" xfId="6362"/>
    <cellStyle name="Note 2 3 2 3 2 2 2 5 2" xfId="6363"/>
    <cellStyle name="Note 2 3 2 3 2 2 2 6" xfId="6364"/>
    <cellStyle name="Note 2 3 2 3 2 2 2 6 2" xfId="6365"/>
    <cellStyle name="Note 2 3 2 3 2 2 2 7" xfId="6366"/>
    <cellStyle name="Note 2 3 2 3 2 2 2 7 2" xfId="6367"/>
    <cellStyle name="Note 2 3 2 3 2 2 2 8" xfId="6368"/>
    <cellStyle name="Note 2 3 2 3 2 2 2 8 2" xfId="6369"/>
    <cellStyle name="Note 2 3 2 3 2 2 2 9" xfId="6370"/>
    <cellStyle name="Note 2 3 2 3 2 3" xfId="6371"/>
    <cellStyle name="Note 2 3 2 3 2 3 2" xfId="6372"/>
    <cellStyle name="Note 2 3 2 3 2 4" xfId="6373"/>
    <cellStyle name="Note 2 3 2 3 2 4 2" xfId="6374"/>
    <cellStyle name="Note 2 3 2 3 2 5" xfId="6375"/>
    <cellStyle name="Note 2 3 2 3 2 5 2" xfId="6376"/>
    <cellStyle name="Note 2 3 2 3 2 6" xfId="6377"/>
    <cellStyle name="Note 2 3 2 3 2 6 2" xfId="6378"/>
    <cellStyle name="Note 2 3 2 3 2 7" xfId="6379"/>
    <cellStyle name="Note 2 3 2 3 2 7 2" xfId="6380"/>
    <cellStyle name="Note 2 3 2 3 2 8" xfId="6381"/>
    <cellStyle name="Note 2 3 2 3 2 8 2" xfId="6382"/>
    <cellStyle name="Note 2 3 2 3 2 9" xfId="6383"/>
    <cellStyle name="Note 2 3 2 3 2 9 2" xfId="6384"/>
    <cellStyle name="Note 2 3 2 3 3" xfId="6385"/>
    <cellStyle name="Note 2 3 2 3 3 10" xfId="6386"/>
    <cellStyle name="Note 2 3 2 3 3 2" xfId="6387"/>
    <cellStyle name="Note 2 3 2 3 3 2 2" xfId="6388"/>
    <cellStyle name="Note 2 3 2 3 3 2 2 2" xfId="6389"/>
    <cellStyle name="Note 2 3 2 3 3 2 2 2 2" xfId="6390"/>
    <cellStyle name="Note 2 3 2 3 3 2 2 3" xfId="6391"/>
    <cellStyle name="Note 2 3 2 3 3 2 2 3 2" xfId="6392"/>
    <cellStyle name="Note 2 3 2 3 3 2 2 4" xfId="6393"/>
    <cellStyle name="Note 2 3 2 3 3 2 2 4 2" xfId="6394"/>
    <cellStyle name="Note 2 3 2 3 3 2 2 5" xfId="6395"/>
    <cellStyle name="Note 2 3 2 3 3 2 2 5 2" xfId="6396"/>
    <cellStyle name="Note 2 3 2 3 3 2 2 6" xfId="6397"/>
    <cellStyle name="Note 2 3 2 3 3 2 2 6 2" xfId="6398"/>
    <cellStyle name="Note 2 3 2 3 3 2 2 7" xfId="6399"/>
    <cellStyle name="Note 2 3 2 3 3 2 2 7 2" xfId="6400"/>
    <cellStyle name="Note 2 3 2 3 3 2 2 8" xfId="6401"/>
    <cellStyle name="Note 2 3 2 3 3 2 2 8 2" xfId="6402"/>
    <cellStyle name="Note 2 3 2 3 3 2 2 9" xfId="6403"/>
    <cellStyle name="Note 2 3 2 3 3 3" xfId="6404"/>
    <cellStyle name="Note 2 3 2 3 3 3 2" xfId="6405"/>
    <cellStyle name="Note 2 3 2 3 3 4" xfId="6406"/>
    <cellStyle name="Note 2 3 2 3 3 4 2" xfId="6407"/>
    <cellStyle name="Note 2 3 2 3 3 5" xfId="6408"/>
    <cellStyle name="Note 2 3 2 3 3 5 2" xfId="6409"/>
    <cellStyle name="Note 2 3 2 3 3 6" xfId="6410"/>
    <cellStyle name="Note 2 3 2 3 3 6 2" xfId="6411"/>
    <cellStyle name="Note 2 3 2 3 3 7" xfId="6412"/>
    <cellStyle name="Note 2 3 2 3 3 7 2" xfId="6413"/>
    <cellStyle name="Note 2 3 2 3 3 8" xfId="6414"/>
    <cellStyle name="Note 2 3 2 3 3 8 2" xfId="6415"/>
    <cellStyle name="Note 2 3 2 3 3 9" xfId="6416"/>
    <cellStyle name="Note 2 3 2 3 3 9 2" xfId="6417"/>
    <cellStyle name="Note 2 3 2 3 4" xfId="6418"/>
    <cellStyle name="Note 2 3 2 3 4 2" xfId="6419"/>
    <cellStyle name="Note 2 3 2 3 4 2 2" xfId="6420"/>
    <cellStyle name="Note 2 3 2 3 4 2 2 2" xfId="6421"/>
    <cellStyle name="Note 2 3 2 3 4 2 3" xfId="6422"/>
    <cellStyle name="Note 2 3 2 3 4 2 3 2" xfId="6423"/>
    <cellStyle name="Note 2 3 2 3 4 2 4" xfId="6424"/>
    <cellStyle name="Note 2 3 2 3 4 2 4 2" xfId="6425"/>
    <cellStyle name="Note 2 3 2 3 4 2 5" xfId="6426"/>
    <cellStyle name="Note 2 3 2 3 4 2 5 2" xfId="6427"/>
    <cellStyle name="Note 2 3 2 3 4 2 6" xfId="6428"/>
    <cellStyle name="Note 2 3 2 3 4 2 6 2" xfId="6429"/>
    <cellStyle name="Note 2 3 2 3 4 2 7" xfId="6430"/>
    <cellStyle name="Note 2 3 2 3 4 2 7 2" xfId="6431"/>
    <cellStyle name="Note 2 3 2 3 4 2 8" xfId="6432"/>
    <cellStyle name="Note 2 3 2 3 4 2 8 2" xfId="6433"/>
    <cellStyle name="Note 2 3 2 3 4 2 9" xfId="6434"/>
    <cellStyle name="Note 2 3 2 3 5" xfId="6435"/>
    <cellStyle name="Note 2 3 2 3 5 2" xfId="6436"/>
    <cellStyle name="Note 2 3 2 3 6" xfId="6437"/>
    <cellStyle name="Note 2 3 2 3 6 2" xfId="6438"/>
    <cellStyle name="Note 2 3 2 3 7" xfId="6439"/>
    <cellStyle name="Note 2 3 2 3 7 2" xfId="6440"/>
    <cellStyle name="Note 2 3 2 3 8" xfId="6441"/>
    <cellStyle name="Note 2 3 2 3 8 2" xfId="6442"/>
    <cellStyle name="Note 2 3 2 3 9" xfId="6443"/>
    <cellStyle name="Note 2 3 2 3 9 2" xfId="6444"/>
    <cellStyle name="Note 2 3 2 4" xfId="6445"/>
    <cellStyle name="Note 2 3 2 4 10" xfId="6446"/>
    <cellStyle name="Note 2 3 2 4 10 2" xfId="6447"/>
    <cellStyle name="Note 2 3 2 4 11" xfId="6448"/>
    <cellStyle name="Note 2 3 2 4 11 2" xfId="6449"/>
    <cellStyle name="Note 2 3 2 4 12" xfId="6450"/>
    <cellStyle name="Note 2 3 2 4 2" xfId="6451"/>
    <cellStyle name="Note 2 3 2 4 2 10" xfId="6452"/>
    <cellStyle name="Note 2 3 2 4 2 2" xfId="6453"/>
    <cellStyle name="Note 2 3 2 4 2 2 2" xfId="6454"/>
    <cellStyle name="Note 2 3 2 4 2 2 2 2" xfId="6455"/>
    <cellStyle name="Note 2 3 2 4 2 2 2 2 2" xfId="6456"/>
    <cellStyle name="Note 2 3 2 4 2 2 2 3" xfId="6457"/>
    <cellStyle name="Note 2 3 2 4 2 2 2 3 2" xfId="6458"/>
    <cellStyle name="Note 2 3 2 4 2 2 2 4" xfId="6459"/>
    <cellStyle name="Note 2 3 2 4 2 2 2 4 2" xfId="6460"/>
    <cellStyle name="Note 2 3 2 4 2 2 2 5" xfId="6461"/>
    <cellStyle name="Note 2 3 2 4 2 2 2 5 2" xfId="6462"/>
    <cellStyle name="Note 2 3 2 4 2 2 2 6" xfId="6463"/>
    <cellStyle name="Note 2 3 2 4 2 2 2 6 2" xfId="6464"/>
    <cellStyle name="Note 2 3 2 4 2 2 2 7" xfId="6465"/>
    <cellStyle name="Note 2 3 2 4 2 2 2 7 2" xfId="6466"/>
    <cellStyle name="Note 2 3 2 4 2 2 2 8" xfId="6467"/>
    <cellStyle name="Note 2 3 2 4 2 2 2 8 2" xfId="6468"/>
    <cellStyle name="Note 2 3 2 4 2 2 2 9" xfId="6469"/>
    <cellStyle name="Note 2 3 2 4 2 3" xfId="6470"/>
    <cellStyle name="Note 2 3 2 4 2 3 2" xfId="6471"/>
    <cellStyle name="Note 2 3 2 4 2 4" xfId="6472"/>
    <cellStyle name="Note 2 3 2 4 2 4 2" xfId="6473"/>
    <cellStyle name="Note 2 3 2 4 2 5" xfId="6474"/>
    <cellStyle name="Note 2 3 2 4 2 5 2" xfId="6475"/>
    <cellStyle name="Note 2 3 2 4 2 6" xfId="6476"/>
    <cellStyle name="Note 2 3 2 4 2 6 2" xfId="6477"/>
    <cellStyle name="Note 2 3 2 4 2 7" xfId="6478"/>
    <cellStyle name="Note 2 3 2 4 2 7 2" xfId="6479"/>
    <cellStyle name="Note 2 3 2 4 2 8" xfId="6480"/>
    <cellStyle name="Note 2 3 2 4 2 8 2" xfId="6481"/>
    <cellStyle name="Note 2 3 2 4 2 9" xfId="6482"/>
    <cellStyle name="Note 2 3 2 4 2 9 2" xfId="6483"/>
    <cellStyle name="Note 2 3 2 4 3" xfId="6484"/>
    <cellStyle name="Note 2 3 2 4 3 10" xfId="6485"/>
    <cellStyle name="Note 2 3 2 4 3 2" xfId="6486"/>
    <cellStyle name="Note 2 3 2 4 3 2 2" xfId="6487"/>
    <cellStyle name="Note 2 3 2 4 3 2 2 2" xfId="6488"/>
    <cellStyle name="Note 2 3 2 4 3 2 2 2 2" xfId="6489"/>
    <cellStyle name="Note 2 3 2 4 3 2 2 3" xfId="6490"/>
    <cellStyle name="Note 2 3 2 4 3 2 2 3 2" xfId="6491"/>
    <cellStyle name="Note 2 3 2 4 3 2 2 4" xfId="6492"/>
    <cellStyle name="Note 2 3 2 4 3 2 2 4 2" xfId="6493"/>
    <cellStyle name="Note 2 3 2 4 3 2 2 5" xfId="6494"/>
    <cellStyle name="Note 2 3 2 4 3 2 2 5 2" xfId="6495"/>
    <cellStyle name="Note 2 3 2 4 3 2 2 6" xfId="6496"/>
    <cellStyle name="Note 2 3 2 4 3 2 2 6 2" xfId="6497"/>
    <cellStyle name="Note 2 3 2 4 3 2 2 7" xfId="6498"/>
    <cellStyle name="Note 2 3 2 4 3 2 2 7 2" xfId="6499"/>
    <cellStyle name="Note 2 3 2 4 3 2 2 8" xfId="6500"/>
    <cellStyle name="Note 2 3 2 4 3 2 2 8 2" xfId="6501"/>
    <cellStyle name="Note 2 3 2 4 3 2 2 9" xfId="6502"/>
    <cellStyle name="Note 2 3 2 4 3 3" xfId="6503"/>
    <cellStyle name="Note 2 3 2 4 3 3 2" xfId="6504"/>
    <cellStyle name="Note 2 3 2 4 3 4" xfId="6505"/>
    <cellStyle name="Note 2 3 2 4 3 4 2" xfId="6506"/>
    <cellStyle name="Note 2 3 2 4 3 5" xfId="6507"/>
    <cellStyle name="Note 2 3 2 4 3 5 2" xfId="6508"/>
    <cellStyle name="Note 2 3 2 4 3 6" xfId="6509"/>
    <cellStyle name="Note 2 3 2 4 3 6 2" xfId="6510"/>
    <cellStyle name="Note 2 3 2 4 3 7" xfId="6511"/>
    <cellStyle name="Note 2 3 2 4 3 7 2" xfId="6512"/>
    <cellStyle name="Note 2 3 2 4 3 8" xfId="6513"/>
    <cellStyle name="Note 2 3 2 4 3 8 2" xfId="6514"/>
    <cellStyle name="Note 2 3 2 4 3 9" xfId="6515"/>
    <cellStyle name="Note 2 3 2 4 3 9 2" xfId="6516"/>
    <cellStyle name="Note 2 3 2 4 4" xfId="6517"/>
    <cellStyle name="Note 2 3 2 4 4 2" xfId="6518"/>
    <cellStyle name="Note 2 3 2 4 4 2 2" xfId="6519"/>
    <cellStyle name="Note 2 3 2 4 4 2 2 2" xfId="6520"/>
    <cellStyle name="Note 2 3 2 4 4 2 3" xfId="6521"/>
    <cellStyle name="Note 2 3 2 4 4 2 3 2" xfId="6522"/>
    <cellStyle name="Note 2 3 2 4 4 2 4" xfId="6523"/>
    <cellStyle name="Note 2 3 2 4 4 2 4 2" xfId="6524"/>
    <cellStyle name="Note 2 3 2 4 4 2 5" xfId="6525"/>
    <cellStyle name="Note 2 3 2 4 4 2 5 2" xfId="6526"/>
    <cellStyle name="Note 2 3 2 4 4 2 6" xfId="6527"/>
    <cellStyle name="Note 2 3 2 4 4 2 6 2" xfId="6528"/>
    <cellStyle name="Note 2 3 2 4 4 2 7" xfId="6529"/>
    <cellStyle name="Note 2 3 2 4 4 2 7 2" xfId="6530"/>
    <cellStyle name="Note 2 3 2 4 4 2 8" xfId="6531"/>
    <cellStyle name="Note 2 3 2 4 4 2 8 2" xfId="6532"/>
    <cellStyle name="Note 2 3 2 4 4 2 9" xfId="6533"/>
    <cellStyle name="Note 2 3 2 4 5" xfId="6534"/>
    <cellStyle name="Note 2 3 2 4 5 2" xfId="6535"/>
    <cellStyle name="Note 2 3 2 4 6" xfId="6536"/>
    <cellStyle name="Note 2 3 2 4 6 2" xfId="6537"/>
    <cellStyle name="Note 2 3 2 4 7" xfId="6538"/>
    <cellStyle name="Note 2 3 2 4 7 2" xfId="6539"/>
    <cellStyle name="Note 2 3 2 4 8" xfId="6540"/>
    <cellStyle name="Note 2 3 2 4 8 2" xfId="6541"/>
    <cellStyle name="Note 2 3 2 4 9" xfId="6542"/>
    <cellStyle name="Note 2 3 2 4 9 2" xfId="6543"/>
    <cellStyle name="Note 2 3 2 5" xfId="6544"/>
    <cellStyle name="Note 2 3 2 5 10" xfId="6545"/>
    <cellStyle name="Note 2 3 2 5 2" xfId="6546"/>
    <cellStyle name="Note 2 3 2 5 2 2" xfId="6547"/>
    <cellStyle name="Note 2 3 2 5 2 2 2" xfId="6548"/>
    <cellStyle name="Note 2 3 2 5 2 2 2 2" xfId="6549"/>
    <cellStyle name="Note 2 3 2 5 2 2 3" xfId="6550"/>
    <cellStyle name="Note 2 3 2 5 2 2 3 2" xfId="6551"/>
    <cellStyle name="Note 2 3 2 5 2 2 4" xfId="6552"/>
    <cellStyle name="Note 2 3 2 5 2 2 4 2" xfId="6553"/>
    <cellStyle name="Note 2 3 2 5 2 2 5" xfId="6554"/>
    <cellStyle name="Note 2 3 2 5 2 2 5 2" xfId="6555"/>
    <cellStyle name="Note 2 3 2 5 2 2 6" xfId="6556"/>
    <cellStyle name="Note 2 3 2 5 2 2 6 2" xfId="6557"/>
    <cellStyle name="Note 2 3 2 5 2 2 7" xfId="6558"/>
    <cellStyle name="Note 2 3 2 5 2 2 7 2" xfId="6559"/>
    <cellStyle name="Note 2 3 2 5 2 2 8" xfId="6560"/>
    <cellStyle name="Note 2 3 2 5 2 2 8 2" xfId="6561"/>
    <cellStyle name="Note 2 3 2 5 2 2 9" xfId="6562"/>
    <cellStyle name="Note 2 3 2 5 3" xfId="6563"/>
    <cellStyle name="Note 2 3 2 5 3 2" xfId="6564"/>
    <cellStyle name="Note 2 3 2 5 4" xfId="6565"/>
    <cellStyle name="Note 2 3 2 5 4 2" xfId="6566"/>
    <cellStyle name="Note 2 3 2 5 5" xfId="6567"/>
    <cellStyle name="Note 2 3 2 5 5 2" xfId="6568"/>
    <cellStyle name="Note 2 3 2 5 6" xfId="6569"/>
    <cellStyle name="Note 2 3 2 5 6 2" xfId="6570"/>
    <cellStyle name="Note 2 3 2 5 7" xfId="6571"/>
    <cellStyle name="Note 2 3 2 5 7 2" xfId="6572"/>
    <cellStyle name="Note 2 3 2 5 8" xfId="6573"/>
    <cellStyle name="Note 2 3 2 5 8 2" xfId="6574"/>
    <cellStyle name="Note 2 3 2 5 9" xfId="6575"/>
    <cellStyle name="Note 2 3 2 5 9 2" xfId="6576"/>
    <cellStyle name="Note 2 3 2 6" xfId="6577"/>
    <cellStyle name="Note 2 3 2 6 10" xfId="6578"/>
    <cellStyle name="Note 2 3 2 6 2" xfId="6579"/>
    <cellStyle name="Note 2 3 2 6 2 2" xfId="6580"/>
    <cellStyle name="Note 2 3 2 6 2 2 2" xfId="6581"/>
    <cellStyle name="Note 2 3 2 6 2 2 2 2" xfId="6582"/>
    <cellStyle name="Note 2 3 2 6 2 2 3" xfId="6583"/>
    <cellStyle name="Note 2 3 2 6 2 2 3 2" xfId="6584"/>
    <cellStyle name="Note 2 3 2 6 2 2 4" xfId="6585"/>
    <cellStyle name="Note 2 3 2 6 2 2 4 2" xfId="6586"/>
    <cellStyle name="Note 2 3 2 6 2 2 5" xfId="6587"/>
    <cellStyle name="Note 2 3 2 6 2 2 5 2" xfId="6588"/>
    <cellStyle name="Note 2 3 2 6 2 2 6" xfId="6589"/>
    <cellStyle name="Note 2 3 2 6 2 2 6 2" xfId="6590"/>
    <cellStyle name="Note 2 3 2 6 2 2 7" xfId="6591"/>
    <cellStyle name="Note 2 3 2 6 2 2 7 2" xfId="6592"/>
    <cellStyle name="Note 2 3 2 6 2 2 8" xfId="6593"/>
    <cellStyle name="Note 2 3 2 6 2 2 8 2" xfId="6594"/>
    <cellStyle name="Note 2 3 2 6 2 2 9" xfId="6595"/>
    <cellStyle name="Note 2 3 2 6 3" xfId="6596"/>
    <cellStyle name="Note 2 3 2 6 3 2" xfId="6597"/>
    <cellStyle name="Note 2 3 2 6 4" xfId="6598"/>
    <cellStyle name="Note 2 3 2 6 4 2" xfId="6599"/>
    <cellStyle name="Note 2 3 2 6 5" xfId="6600"/>
    <cellStyle name="Note 2 3 2 6 5 2" xfId="6601"/>
    <cellStyle name="Note 2 3 2 6 6" xfId="6602"/>
    <cellStyle name="Note 2 3 2 6 6 2" xfId="6603"/>
    <cellStyle name="Note 2 3 2 6 7" xfId="6604"/>
    <cellStyle name="Note 2 3 2 6 7 2" xfId="6605"/>
    <cellStyle name="Note 2 3 2 6 8" xfId="6606"/>
    <cellStyle name="Note 2 3 2 6 8 2" xfId="6607"/>
    <cellStyle name="Note 2 3 2 6 9" xfId="6608"/>
    <cellStyle name="Note 2 3 2 6 9 2" xfId="6609"/>
    <cellStyle name="Note 2 3 2 7" xfId="6610"/>
    <cellStyle name="Note 2 3 2 7 10" xfId="6611"/>
    <cellStyle name="Note 2 3 2 7 2" xfId="6612"/>
    <cellStyle name="Note 2 3 2 7 2 2" xfId="6613"/>
    <cellStyle name="Note 2 3 2 7 2 2 2" xfId="6614"/>
    <cellStyle name="Note 2 3 2 7 2 2 2 2" xfId="6615"/>
    <cellStyle name="Note 2 3 2 7 2 2 3" xfId="6616"/>
    <cellStyle name="Note 2 3 2 7 2 2 3 2" xfId="6617"/>
    <cellStyle name="Note 2 3 2 7 2 2 4" xfId="6618"/>
    <cellStyle name="Note 2 3 2 7 2 2 4 2" xfId="6619"/>
    <cellStyle name="Note 2 3 2 7 2 2 5" xfId="6620"/>
    <cellStyle name="Note 2 3 2 7 2 2 5 2" xfId="6621"/>
    <cellStyle name="Note 2 3 2 7 2 2 6" xfId="6622"/>
    <cellStyle name="Note 2 3 2 7 2 2 6 2" xfId="6623"/>
    <cellStyle name="Note 2 3 2 7 2 2 7" xfId="6624"/>
    <cellStyle name="Note 2 3 2 7 2 2 7 2" xfId="6625"/>
    <cellStyle name="Note 2 3 2 7 2 2 8" xfId="6626"/>
    <cellStyle name="Note 2 3 2 7 2 2 8 2" xfId="6627"/>
    <cellStyle name="Note 2 3 2 7 2 2 9" xfId="6628"/>
    <cellStyle name="Note 2 3 2 7 3" xfId="6629"/>
    <cellStyle name="Note 2 3 2 7 3 2" xfId="6630"/>
    <cellStyle name="Note 2 3 2 7 4" xfId="6631"/>
    <cellStyle name="Note 2 3 2 7 4 2" xfId="6632"/>
    <cellStyle name="Note 2 3 2 7 5" xfId="6633"/>
    <cellStyle name="Note 2 3 2 7 5 2" xfId="6634"/>
    <cellStyle name="Note 2 3 2 7 6" xfId="6635"/>
    <cellStyle name="Note 2 3 2 7 6 2" xfId="6636"/>
    <cellStyle name="Note 2 3 2 7 7" xfId="6637"/>
    <cellStyle name="Note 2 3 2 7 7 2" xfId="6638"/>
    <cellStyle name="Note 2 3 2 7 8" xfId="6639"/>
    <cellStyle name="Note 2 3 2 7 8 2" xfId="6640"/>
    <cellStyle name="Note 2 3 2 7 9" xfId="6641"/>
    <cellStyle name="Note 2 3 2 7 9 2" xfId="6642"/>
    <cellStyle name="Note 2 3 2 8" xfId="6643"/>
    <cellStyle name="Note 2 3 2 8 10" xfId="6644"/>
    <cellStyle name="Note 2 3 2 8 2" xfId="6645"/>
    <cellStyle name="Note 2 3 2 8 2 2" xfId="6646"/>
    <cellStyle name="Note 2 3 2 8 2 2 2" xfId="6647"/>
    <cellStyle name="Note 2 3 2 8 2 2 2 2" xfId="6648"/>
    <cellStyle name="Note 2 3 2 8 2 2 3" xfId="6649"/>
    <cellStyle name="Note 2 3 2 8 2 2 3 2" xfId="6650"/>
    <cellStyle name="Note 2 3 2 8 2 2 4" xfId="6651"/>
    <cellStyle name="Note 2 3 2 8 2 2 4 2" xfId="6652"/>
    <cellStyle name="Note 2 3 2 8 2 2 5" xfId="6653"/>
    <cellStyle name="Note 2 3 2 8 2 2 5 2" xfId="6654"/>
    <cellStyle name="Note 2 3 2 8 2 2 6" xfId="6655"/>
    <cellStyle name="Note 2 3 2 8 2 2 6 2" xfId="6656"/>
    <cellStyle name="Note 2 3 2 8 2 2 7" xfId="6657"/>
    <cellStyle name="Note 2 3 2 8 2 2 7 2" xfId="6658"/>
    <cellStyle name="Note 2 3 2 8 2 2 8" xfId="6659"/>
    <cellStyle name="Note 2 3 2 8 2 2 8 2" xfId="6660"/>
    <cellStyle name="Note 2 3 2 8 2 2 9" xfId="6661"/>
    <cellStyle name="Note 2 3 2 8 3" xfId="6662"/>
    <cellStyle name="Note 2 3 2 8 3 2" xfId="6663"/>
    <cellStyle name="Note 2 3 2 8 4" xfId="6664"/>
    <cellStyle name="Note 2 3 2 8 4 2" xfId="6665"/>
    <cellStyle name="Note 2 3 2 8 5" xfId="6666"/>
    <cellStyle name="Note 2 3 2 8 5 2" xfId="6667"/>
    <cellStyle name="Note 2 3 2 8 6" xfId="6668"/>
    <cellStyle name="Note 2 3 2 8 6 2" xfId="6669"/>
    <cellStyle name="Note 2 3 2 8 7" xfId="6670"/>
    <cellStyle name="Note 2 3 2 8 7 2" xfId="6671"/>
    <cellStyle name="Note 2 3 2 8 8" xfId="6672"/>
    <cellStyle name="Note 2 3 2 8 8 2" xfId="6673"/>
    <cellStyle name="Note 2 3 2 8 9" xfId="6674"/>
    <cellStyle name="Note 2 3 2 8 9 2" xfId="6675"/>
    <cellStyle name="Note 2 3 2 9" xfId="6676"/>
    <cellStyle name="Note 2 3 2 9 10" xfId="6677"/>
    <cellStyle name="Note 2 3 2 9 2" xfId="6678"/>
    <cellStyle name="Note 2 3 2 9 2 2" xfId="6679"/>
    <cellStyle name="Note 2 3 2 9 2 2 2" xfId="6680"/>
    <cellStyle name="Note 2 3 2 9 2 2 2 2" xfId="6681"/>
    <cellStyle name="Note 2 3 2 9 2 2 3" xfId="6682"/>
    <cellStyle name="Note 2 3 2 9 2 2 3 2" xfId="6683"/>
    <cellStyle name="Note 2 3 2 9 2 2 4" xfId="6684"/>
    <cellStyle name="Note 2 3 2 9 2 2 4 2" xfId="6685"/>
    <cellStyle name="Note 2 3 2 9 2 2 5" xfId="6686"/>
    <cellStyle name="Note 2 3 2 9 2 2 5 2" xfId="6687"/>
    <cellStyle name="Note 2 3 2 9 2 2 6" xfId="6688"/>
    <cellStyle name="Note 2 3 2 9 2 2 6 2" xfId="6689"/>
    <cellStyle name="Note 2 3 2 9 2 2 7" xfId="6690"/>
    <cellStyle name="Note 2 3 2 9 2 2 7 2" xfId="6691"/>
    <cellStyle name="Note 2 3 2 9 2 2 8" xfId="6692"/>
    <cellStyle name="Note 2 3 2 9 2 2 8 2" xfId="6693"/>
    <cellStyle name="Note 2 3 2 9 2 2 9" xfId="6694"/>
    <cellStyle name="Note 2 3 2 9 3" xfId="6695"/>
    <cellStyle name="Note 2 3 2 9 3 2" xfId="6696"/>
    <cellStyle name="Note 2 3 2 9 4" xfId="6697"/>
    <cellStyle name="Note 2 3 2 9 4 2" xfId="6698"/>
    <cellStyle name="Note 2 3 2 9 5" xfId="6699"/>
    <cellStyle name="Note 2 3 2 9 5 2" xfId="6700"/>
    <cellStyle name="Note 2 3 2 9 6" xfId="6701"/>
    <cellStyle name="Note 2 3 2 9 6 2" xfId="6702"/>
    <cellStyle name="Note 2 3 2 9 7" xfId="6703"/>
    <cellStyle name="Note 2 3 2 9 7 2" xfId="6704"/>
    <cellStyle name="Note 2 3 2 9 8" xfId="6705"/>
    <cellStyle name="Note 2 3 2 9 8 2" xfId="6706"/>
    <cellStyle name="Note 2 3 2 9 9" xfId="6707"/>
    <cellStyle name="Note 2 3 2 9 9 2" xfId="6708"/>
    <cellStyle name="Note 2 3 3" xfId="6709"/>
    <cellStyle name="Note 2 3 3 10" xfId="6710"/>
    <cellStyle name="Note 2 3 3 10 2" xfId="6711"/>
    <cellStyle name="Note 2 3 3 11" xfId="6712"/>
    <cellStyle name="Note 2 3 3 11 2" xfId="6713"/>
    <cellStyle name="Note 2 3 3 12" xfId="6714"/>
    <cellStyle name="Note 2 3 3 12 2" xfId="6715"/>
    <cellStyle name="Note 2 3 3 13" xfId="6716"/>
    <cellStyle name="Note 2 3 3 13 2" xfId="6717"/>
    <cellStyle name="Note 2 3 3 14" xfId="6718"/>
    <cellStyle name="Note 2 3 3 14 2" xfId="6719"/>
    <cellStyle name="Note 2 3 3 15" xfId="6720"/>
    <cellStyle name="Note 2 3 3 15 2" xfId="6721"/>
    <cellStyle name="Note 2 3 3 16" xfId="6722"/>
    <cellStyle name="Note 2 3 3 16 2" xfId="6723"/>
    <cellStyle name="Note 2 3 3 17" xfId="6724"/>
    <cellStyle name="Note 2 3 3 2" xfId="6725"/>
    <cellStyle name="Note 2 3 3 2 10" xfId="6726"/>
    <cellStyle name="Note 2 3 3 2 10 2" xfId="6727"/>
    <cellStyle name="Note 2 3 3 2 11" xfId="6728"/>
    <cellStyle name="Note 2 3 3 2 11 2" xfId="6729"/>
    <cellStyle name="Note 2 3 3 2 12" xfId="6730"/>
    <cellStyle name="Note 2 3 3 2 2" xfId="6731"/>
    <cellStyle name="Note 2 3 3 2 2 10" xfId="6732"/>
    <cellStyle name="Note 2 3 3 2 2 2" xfId="6733"/>
    <cellStyle name="Note 2 3 3 2 2 2 2" xfId="6734"/>
    <cellStyle name="Note 2 3 3 2 2 2 2 2" xfId="6735"/>
    <cellStyle name="Note 2 3 3 2 2 2 2 2 2" xfId="6736"/>
    <cellStyle name="Note 2 3 3 2 2 2 2 3" xfId="6737"/>
    <cellStyle name="Note 2 3 3 2 2 2 2 3 2" xfId="6738"/>
    <cellStyle name="Note 2 3 3 2 2 2 2 4" xfId="6739"/>
    <cellStyle name="Note 2 3 3 2 2 2 2 4 2" xfId="6740"/>
    <cellStyle name="Note 2 3 3 2 2 2 2 5" xfId="6741"/>
    <cellStyle name="Note 2 3 3 2 2 2 2 5 2" xfId="6742"/>
    <cellStyle name="Note 2 3 3 2 2 2 2 6" xfId="6743"/>
    <cellStyle name="Note 2 3 3 2 2 2 2 6 2" xfId="6744"/>
    <cellStyle name="Note 2 3 3 2 2 2 2 7" xfId="6745"/>
    <cellStyle name="Note 2 3 3 2 2 2 2 7 2" xfId="6746"/>
    <cellStyle name="Note 2 3 3 2 2 2 2 8" xfId="6747"/>
    <cellStyle name="Note 2 3 3 2 2 2 2 8 2" xfId="6748"/>
    <cellStyle name="Note 2 3 3 2 2 2 2 9" xfId="6749"/>
    <cellStyle name="Note 2 3 3 2 2 3" xfId="6750"/>
    <cellStyle name="Note 2 3 3 2 2 3 2" xfId="6751"/>
    <cellStyle name="Note 2 3 3 2 2 4" xfId="6752"/>
    <cellStyle name="Note 2 3 3 2 2 4 2" xfId="6753"/>
    <cellStyle name="Note 2 3 3 2 2 5" xfId="6754"/>
    <cellStyle name="Note 2 3 3 2 2 5 2" xfId="6755"/>
    <cellStyle name="Note 2 3 3 2 2 6" xfId="6756"/>
    <cellStyle name="Note 2 3 3 2 2 6 2" xfId="6757"/>
    <cellStyle name="Note 2 3 3 2 2 7" xfId="6758"/>
    <cellStyle name="Note 2 3 3 2 2 7 2" xfId="6759"/>
    <cellStyle name="Note 2 3 3 2 2 8" xfId="6760"/>
    <cellStyle name="Note 2 3 3 2 2 8 2" xfId="6761"/>
    <cellStyle name="Note 2 3 3 2 2 9" xfId="6762"/>
    <cellStyle name="Note 2 3 3 2 2 9 2" xfId="6763"/>
    <cellStyle name="Note 2 3 3 2 3" xfId="6764"/>
    <cellStyle name="Note 2 3 3 2 3 10" xfId="6765"/>
    <cellStyle name="Note 2 3 3 2 3 2" xfId="6766"/>
    <cellStyle name="Note 2 3 3 2 3 2 2" xfId="6767"/>
    <cellStyle name="Note 2 3 3 2 3 2 2 2" xfId="6768"/>
    <cellStyle name="Note 2 3 3 2 3 2 2 2 2" xfId="6769"/>
    <cellStyle name="Note 2 3 3 2 3 2 2 3" xfId="6770"/>
    <cellStyle name="Note 2 3 3 2 3 2 2 3 2" xfId="6771"/>
    <cellStyle name="Note 2 3 3 2 3 2 2 4" xfId="6772"/>
    <cellStyle name="Note 2 3 3 2 3 2 2 4 2" xfId="6773"/>
    <cellStyle name="Note 2 3 3 2 3 2 2 5" xfId="6774"/>
    <cellStyle name="Note 2 3 3 2 3 2 2 5 2" xfId="6775"/>
    <cellStyle name="Note 2 3 3 2 3 2 2 6" xfId="6776"/>
    <cellStyle name="Note 2 3 3 2 3 2 2 6 2" xfId="6777"/>
    <cellStyle name="Note 2 3 3 2 3 2 2 7" xfId="6778"/>
    <cellStyle name="Note 2 3 3 2 3 2 2 7 2" xfId="6779"/>
    <cellStyle name="Note 2 3 3 2 3 2 2 8" xfId="6780"/>
    <cellStyle name="Note 2 3 3 2 3 2 2 8 2" xfId="6781"/>
    <cellStyle name="Note 2 3 3 2 3 2 2 9" xfId="6782"/>
    <cellStyle name="Note 2 3 3 2 3 3" xfId="6783"/>
    <cellStyle name="Note 2 3 3 2 3 3 2" xfId="6784"/>
    <cellStyle name="Note 2 3 3 2 3 4" xfId="6785"/>
    <cellStyle name="Note 2 3 3 2 3 4 2" xfId="6786"/>
    <cellStyle name="Note 2 3 3 2 3 5" xfId="6787"/>
    <cellStyle name="Note 2 3 3 2 3 5 2" xfId="6788"/>
    <cellStyle name="Note 2 3 3 2 3 6" xfId="6789"/>
    <cellStyle name="Note 2 3 3 2 3 6 2" xfId="6790"/>
    <cellStyle name="Note 2 3 3 2 3 7" xfId="6791"/>
    <cellStyle name="Note 2 3 3 2 3 7 2" xfId="6792"/>
    <cellStyle name="Note 2 3 3 2 3 8" xfId="6793"/>
    <cellStyle name="Note 2 3 3 2 3 8 2" xfId="6794"/>
    <cellStyle name="Note 2 3 3 2 3 9" xfId="6795"/>
    <cellStyle name="Note 2 3 3 2 3 9 2" xfId="6796"/>
    <cellStyle name="Note 2 3 3 2 4" xfId="6797"/>
    <cellStyle name="Note 2 3 3 2 4 2" xfId="6798"/>
    <cellStyle name="Note 2 3 3 2 4 2 2" xfId="6799"/>
    <cellStyle name="Note 2 3 3 2 4 2 2 2" xfId="6800"/>
    <cellStyle name="Note 2 3 3 2 4 2 3" xfId="6801"/>
    <cellStyle name="Note 2 3 3 2 4 2 3 2" xfId="6802"/>
    <cellStyle name="Note 2 3 3 2 4 2 4" xfId="6803"/>
    <cellStyle name="Note 2 3 3 2 4 2 4 2" xfId="6804"/>
    <cellStyle name="Note 2 3 3 2 4 2 5" xfId="6805"/>
    <cellStyle name="Note 2 3 3 2 4 2 5 2" xfId="6806"/>
    <cellStyle name="Note 2 3 3 2 4 2 6" xfId="6807"/>
    <cellStyle name="Note 2 3 3 2 4 2 6 2" xfId="6808"/>
    <cellStyle name="Note 2 3 3 2 4 2 7" xfId="6809"/>
    <cellStyle name="Note 2 3 3 2 4 2 7 2" xfId="6810"/>
    <cellStyle name="Note 2 3 3 2 4 2 8" xfId="6811"/>
    <cellStyle name="Note 2 3 3 2 4 2 8 2" xfId="6812"/>
    <cellStyle name="Note 2 3 3 2 4 2 9" xfId="6813"/>
    <cellStyle name="Note 2 3 3 2 5" xfId="6814"/>
    <cellStyle name="Note 2 3 3 2 5 2" xfId="6815"/>
    <cellStyle name="Note 2 3 3 2 6" xfId="6816"/>
    <cellStyle name="Note 2 3 3 2 6 2" xfId="6817"/>
    <cellStyle name="Note 2 3 3 2 7" xfId="6818"/>
    <cellStyle name="Note 2 3 3 2 7 2" xfId="6819"/>
    <cellStyle name="Note 2 3 3 2 8" xfId="6820"/>
    <cellStyle name="Note 2 3 3 2 8 2" xfId="6821"/>
    <cellStyle name="Note 2 3 3 2 9" xfId="6822"/>
    <cellStyle name="Note 2 3 3 2 9 2" xfId="6823"/>
    <cellStyle name="Note 2 3 3 3" xfId="6824"/>
    <cellStyle name="Note 2 3 3 3 10" xfId="6825"/>
    <cellStyle name="Note 2 3 3 3 10 2" xfId="6826"/>
    <cellStyle name="Note 2 3 3 3 11" xfId="6827"/>
    <cellStyle name="Note 2 3 3 3 11 2" xfId="6828"/>
    <cellStyle name="Note 2 3 3 3 12" xfId="6829"/>
    <cellStyle name="Note 2 3 3 3 2" xfId="6830"/>
    <cellStyle name="Note 2 3 3 3 2 10" xfId="6831"/>
    <cellStyle name="Note 2 3 3 3 2 2" xfId="6832"/>
    <cellStyle name="Note 2 3 3 3 2 2 2" xfId="6833"/>
    <cellStyle name="Note 2 3 3 3 2 2 2 2" xfId="6834"/>
    <cellStyle name="Note 2 3 3 3 2 2 2 2 2" xfId="6835"/>
    <cellStyle name="Note 2 3 3 3 2 2 2 3" xfId="6836"/>
    <cellStyle name="Note 2 3 3 3 2 2 2 3 2" xfId="6837"/>
    <cellStyle name="Note 2 3 3 3 2 2 2 4" xfId="6838"/>
    <cellStyle name="Note 2 3 3 3 2 2 2 4 2" xfId="6839"/>
    <cellStyle name="Note 2 3 3 3 2 2 2 5" xfId="6840"/>
    <cellStyle name="Note 2 3 3 3 2 2 2 5 2" xfId="6841"/>
    <cellStyle name="Note 2 3 3 3 2 2 2 6" xfId="6842"/>
    <cellStyle name="Note 2 3 3 3 2 2 2 6 2" xfId="6843"/>
    <cellStyle name="Note 2 3 3 3 2 2 2 7" xfId="6844"/>
    <cellStyle name="Note 2 3 3 3 2 2 2 7 2" xfId="6845"/>
    <cellStyle name="Note 2 3 3 3 2 2 2 8" xfId="6846"/>
    <cellStyle name="Note 2 3 3 3 2 2 2 8 2" xfId="6847"/>
    <cellStyle name="Note 2 3 3 3 2 2 2 9" xfId="6848"/>
    <cellStyle name="Note 2 3 3 3 2 3" xfId="6849"/>
    <cellStyle name="Note 2 3 3 3 2 3 2" xfId="6850"/>
    <cellStyle name="Note 2 3 3 3 2 4" xfId="6851"/>
    <cellStyle name="Note 2 3 3 3 2 4 2" xfId="6852"/>
    <cellStyle name="Note 2 3 3 3 2 5" xfId="6853"/>
    <cellStyle name="Note 2 3 3 3 2 5 2" xfId="6854"/>
    <cellStyle name="Note 2 3 3 3 2 6" xfId="6855"/>
    <cellStyle name="Note 2 3 3 3 2 6 2" xfId="6856"/>
    <cellStyle name="Note 2 3 3 3 2 7" xfId="6857"/>
    <cellStyle name="Note 2 3 3 3 2 7 2" xfId="6858"/>
    <cellStyle name="Note 2 3 3 3 2 8" xfId="6859"/>
    <cellStyle name="Note 2 3 3 3 2 8 2" xfId="6860"/>
    <cellStyle name="Note 2 3 3 3 2 9" xfId="6861"/>
    <cellStyle name="Note 2 3 3 3 2 9 2" xfId="6862"/>
    <cellStyle name="Note 2 3 3 3 3" xfId="6863"/>
    <cellStyle name="Note 2 3 3 3 3 10" xfId="6864"/>
    <cellStyle name="Note 2 3 3 3 3 2" xfId="6865"/>
    <cellStyle name="Note 2 3 3 3 3 2 2" xfId="6866"/>
    <cellStyle name="Note 2 3 3 3 3 2 2 2" xfId="6867"/>
    <cellStyle name="Note 2 3 3 3 3 2 2 2 2" xfId="6868"/>
    <cellStyle name="Note 2 3 3 3 3 2 2 3" xfId="6869"/>
    <cellStyle name="Note 2 3 3 3 3 2 2 3 2" xfId="6870"/>
    <cellStyle name="Note 2 3 3 3 3 2 2 4" xfId="6871"/>
    <cellStyle name="Note 2 3 3 3 3 2 2 4 2" xfId="6872"/>
    <cellStyle name="Note 2 3 3 3 3 2 2 5" xfId="6873"/>
    <cellStyle name="Note 2 3 3 3 3 2 2 5 2" xfId="6874"/>
    <cellStyle name="Note 2 3 3 3 3 2 2 6" xfId="6875"/>
    <cellStyle name="Note 2 3 3 3 3 2 2 6 2" xfId="6876"/>
    <cellStyle name="Note 2 3 3 3 3 2 2 7" xfId="6877"/>
    <cellStyle name="Note 2 3 3 3 3 2 2 7 2" xfId="6878"/>
    <cellStyle name="Note 2 3 3 3 3 2 2 8" xfId="6879"/>
    <cellStyle name="Note 2 3 3 3 3 2 2 8 2" xfId="6880"/>
    <cellStyle name="Note 2 3 3 3 3 2 2 9" xfId="6881"/>
    <cellStyle name="Note 2 3 3 3 3 3" xfId="6882"/>
    <cellStyle name="Note 2 3 3 3 3 3 2" xfId="6883"/>
    <cellStyle name="Note 2 3 3 3 3 4" xfId="6884"/>
    <cellStyle name="Note 2 3 3 3 3 4 2" xfId="6885"/>
    <cellStyle name="Note 2 3 3 3 3 5" xfId="6886"/>
    <cellStyle name="Note 2 3 3 3 3 5 2" xfId="6887"/>
    <cellStyle name="Note 2 3 3 3 3 6" xfId="6888"/>
    <cellStyle name="Note 2 3 3 3 3 6 2" xfId="6889"/>
    <cellStyle name="Note 2 3 3 3 3 7" xfId="6890"/>
    <cellStyle name="Note 2 3 3 3 3 7 2" xfId="6891"/>
    <cellStyle name="Note 2 3 3 3 3 8" xfId="6892"/>
    <cellStyle name="Note 2 3 3 3 3 8 2" xfId="6893"/>
    <cellStyle name="Note 2 3 3 3 3 9" xfId="6894"/>
    <cellStyle name="Note 2 3 3 3 3 9 2" xfId="6895"/>
    <cellStyle name="Note 2 3 3 3 4" xfId="6896"/>
    <cellStyle name="Note 2 3 3 3 4 2" xfId="6897"/>
    <cellStyle name="Note 2 3 3 3 4 2 2" xfId="6898"/>
    <cellStyle name="Note 2 3 3 3 4 2 2 2" xfId="6899"/>
    <cellStyle name="Note 2 3 3 3 4 2 3" xfId="6900"/>
    <cellStyle name="Note 2 3 3 3 4 2 3 2" xfId="6901"/>
    <cellStyle name="Note 2 3 3 3 4 2 4" xfId="6902"/>
    <cellStyle name="Note 2 3 3 3 4 2 4 2" xfId="6903"/>
    <cellStyle name="Note 2 3 3 3 4 2 5" xfId="6904"/>
    <cellStyle name="Note 2 3 3 3 4 2 5 2" xfId="6905"/>
    <cellStyle name="Note 2 3 3 3 4 2 6" xfId="6906"/>
    <cellStyle name="Note 2 3 3 3 4 2 6 2" xfId="6907"/>
    <cellStyle name="Note 2 3 3 3 4 2 7" xfId="6908"/>
    <cellStyle name="Note 2 3 3 3 4 2 7 2" xfId="6909"/>
    <cellStyle name="Note 2 3 3 3 4 2 8" xfId="6910"/>
    <cellStyle name="Note 2 3 3 3 4 2 8 2" xfId="6911"/>
    <cellStyle name="Note 2 3 3 3 4 2 9" xfId="6912"/>
    <cellStyle name="Note 2 3 3 3 5" xfId="6913"/>
    <cellStyle name="Note 2 3 3 3 5 2" xfId="6914"/>
    <cellStyle name="Note 2 3 3 3 6" xfId="6915"/>
    <cellStyle name="Note 2 3 3 3 6 2" xfId="6916"/>
    <cellStyle name="Note 2 3 3 3 7" xfId="6917"/>
    <cellStyle name="Note 2 3 3 3 7 2" xfId="6918"/>
    <cellStyle name="Note 2 3 3 3 8" xfId="6919"/>
    <cellStyle name="Note 2 3 3 3 8 2" xfId="6920"/>
    <cellStyle name="Note 2 3 3 3 9" xfId="6921"/>
    <cellStyle name="Note 2 3 3 3 9 2" xfId="6922"/>
    <cellStyle name="Note 2 3 3 4" xfId="6923"/>
    <cellStyle name="Note 2 3 3 4 10" xfId="6924"/>
    <cellStyle name="Note 2 3 3 4 2" xfId="6925"/>
    <cellStyle name="Note 2 3 3 4 2 2" xfId="6926"/>
    <cellStyle name="Note 2 3 3 4 2 2 2" xfId="6927"/>
    <cellStyle name="Note 2 3 3 4 2 2 2 2" xfId="6928"/>
    <cellStyle name="Note 2 3 3 4 2 2 3" xfId="6929"/>
    <cellStyle name="Note 2 3 3 4 2 2 3 2" xfId="6930"/>
    <cellStyle name="Note 2 3 3 4 2 2 4" xfId="6931"/>
    <cellStyle name="Note 2 3 3 4 2 2 4 2" xfId="6932"/>
    <cellStyle name="Note 2 3 3 4 2 2 5" xfId="6933"/>
    <cellStyle name="Note 2 3 3 4 2 2 5 2" xfId="6934"/>
    <cellStyle name="Note 2 3 3 4 2 2 6" xfId="6935"/>
    <cellStyle name="Note 2 3 3 4 2 2 6 2" xfId="6936"/>
    <cellStyle name="Note 2 3 3 4 2 2 7" xfId="6937"/>
    <cellStyle name="Note 2 3 3 4 2 2 7 2" xfId="6938"/>
    <cellStyle name="Note 2 3 3 4 2 2 8" xfId="6939"/>
    <cellStyle name="Note 2 3 3 4 2 2 8 2" xfId="6940"/>
    <cellStyle name="Note 2 3 3 4 2 2 9" xfId="6941"/>
    <cellStyle name="Note 2 3 3 4 3" xfId="6942"/>
    <cellStyle name="Note 2 3 3 4 3 2" xfId="6943"/>
    <cellStyle name="Note 2 3 3 4 4" xfId="6944"/>
    <cellStyle name="Note 2 3 3 4 4 2" xfId="6945"/>
    <cellStyle name="Note 2 3 3 4 5" xfId="6946"/>
    <cellStyle name="Note 2 3 3 4 5 2" xfId="6947"/>
    <cellStyle name="Note 2 3 3 4 6" xfId="6948"/>
    <cellStyle name="Note 2 3 3 4 6 2" xfId="6949"/>
    <cellStyle name="Note 2 3 3 4 7" xfId="6950"/>
    <cellStyle name="Note 2 3 3 4 7 2" xfId="6951"/>
    <cellStyle name="Note 2 3 3 4 8" xfId="6952"/>
    <cellStyle name="Note 2 3 3 4 8 2" xfId="6953"/>
    <cellStyle name="Note 2 3 3 4 9" xfId="6954"/>
    <cellStyle name="Note 2 3 3 4 9 2" xfId="6955"/>
    <cellStyle name="Note 2 3 3 5" xfId="6956"/>
    <cellStyle name="Note 2 3 3 5 10" xfId="6957"/>
    <cellStyle name="Note 2 3 3 5 2" xfId="6958"/>
    <cellStyle name="Note 2 3 3 5 2 2" xfId="6959"/>
    <cellStyle name="Note 2 3 3 5 2 2 2" xfId="6960"/>
    <cellStyle name="Note 2 3 3 5 2 2 2 2" xfId="6961"/>
    <cellStyle name="Note 2 3 3 5 2 2 3" xfId="6962"/>
    <cellStyle name="Note 2 3 3 5 2 2 3 2" xfId="6963"/>
    <cellStyle name="Note 2 3 3 5 2 2 4" xfId="6964"/>
    <cellStyle name="Note 2 3 3 5 2 2 4 2" xfId="6965"/>
    <cellStyle name="Note 2 3 3 5 2 2 5" xfId="6966"/>
    <cellStyle name="Note 2 3 3 5 2 2 5 2" xfId="6967"/>
    <cellStyle name="Note 2 3 3 5 2 2 6" xfId="6968"/>
    <cellStyle name="Note 2 3 3 5 2 2 6 2" xfId="6969"/>
    <cellStyle name="Note 2 3 3 5 2 2 7" xfId="6970"/>
    <cellStyle name="Note 2 3 3 5 2 2 7 2" xfId="6971"/>
    <cellStyle name="Note 2 3 3 5 2 2 8" xfId="6972"/>
    <cellStyle name="Note 2 3 3 5 2 2 8 2" xfId="6973"/>
    <cellStyle name="Note 2 3 3 5 2 2 9" xfId="6974"/>
    <cellStyle name="Note 2 3 3 5 3" xfId="6975"/>
    <cellStyle name="Note 2 3 3 5 3 2" xfId="6976"/>
    <cellStyle name="Note 2 3 3 5 4" xfId="6977"/>
    <cellStyle name="Note 2 3 3 5 4 2" xfId="6978"/>
    <cellStyle name="Note 2 3 3 5 5" xfId="6979"/>
    <cellStyle name="Note 2 3 3 5 5 2" xfId="6980"/>
    <cellStyle name="Note 2 3 3 5 6" xfId="6981"/>
    <cellStyle name="Note 2 3 3 5 6 2" xfId="6982"/>
    <cellStyle name="Note 2 3 3 5 7" xfId="6983"/>
    <cellStyle name="Note 2 3 3 5 7 2" xfId="6984"/>
    <cellStyle name="Note 2 3 3 5 8" xfId="6985"/>
    <cellStyle name="Note 2 3 3 5 8 2" xfId="6986"/>
    <cellStyle name="Note 2 3 3 5 9" xfId="6987"/>
    <cellStyle name="Note 2 3 3 5 9 2" xfId="6988"/>
    <cellStyle name="Note 2 3 3 6" xfId="6989"/>
    <cellStyle name="Note 2 3 3 6 10" xfId="6990"/>
    <cellStyle name="Note 2 3 3 6 2" xfId="6991"/>
    <cellStyle name="Note 2 3 3 6 2 2" xfId="6992"/>
    <cellStyle name="Note 2 3 3 6 2 2 2" xfId="6993"/>
    <cellStyle name="Note 2 3 3 6 2 2 2 2" xfId="6994"/>
    <cellStyle name="Note 2 3 3 6 2 2 3" xfId="6995"/>
    <cellStyle name="Note 2 3 3 6 2 2 3 2" xfId="6996"/>
    <cellStyle name="Note 2 3 3 6 2 2 4" xfId="6997"/>
    <cellStyle name="Note 2 3 3 6 2 2 4 2" xfId="6998"/>
    <cellStyle name="Note 2 3 3 6 2 2 5" xfId="6999"/>
    <cellStyle name="Note 2 3 3 6 2 2 5 2" xfId="7000"/>
    <cellStyle name="Note 2 3 3 6 2 2 6" xfId="7001"/>
    <cellStyle name="Note 2 3 3 6 2 2 6 2" xfId="7002"/>
    <cellStyle name="Note 2 3 3 6 2 2 7" xfId="7003"/>
    <cellStyle name="Note 2 3 3 6 2 2 7 2" xfId="7004"/>
    <cellStyle name="Note 2 3 3 6 2 2 8" xfId="7005"/>
    <cellStyle name="Note 2 3 3 6 2 2 8 2" xfId="7006"/>
    <cellStyle name="Note 2 3 3 6 2 2 9" xfId="7007"/>
    <cellStyle name="Note 2 3 3 6 3" xfId="7008"/>
    <cellStyle name="Note 2 3 3 6 3 2" xfId="7009"/>
    <cellStyle name="Note 2 3 3 6 4" xfId="7010"/>
    <cellStyle name="Note 2 3 3 6 4 2" xfId="7011"/>
    <cellStyle name="Note 2 3 3 6 5" xfId="7012"/>
    <cellStyle name="Note 2 3 3 6 5 2" xfId="7013"/>
    <cellStyle name="Note 2 3 3 6 6" xfId="7014"/>
    <cellStyle name="Note 2 3 3 6 6 2" xfId="7015"/>
    <cellStyle name="Note 2 3 3 6 7" xfId="7016"/>
    <cellStyle name="Note 2 3 3 6 7 2" xfId="7017"/>
    <cellStyle name="Note 2 3 3 6 8" xfId="7018"/>
    <cellStyle name="Note 2 3 3 6 8 2" xfId="7019"/>
    <cellStyle name="Note 2 3 3 6 9" xfId="7020"/>
    <cellStyle name="Note 2 3 3 6 9 2" xfId="7021"/>
    <cellStyle name="Note 2 3 3 7" xfId="7022"/>
    <cellStyle name="Note 2 3 3 7 10" xfId="7023"/>
    <cellStyle name="Note 2 3 3 7 2" xfId="7024"/>
    <cellStyle name="Note 2 3 3 7 2 2" xfId="7025"/>
    <cellStyle name="Note 2 3 3 7 2 2 2" xfId="7026"/>
    <cellStyle name="Note 2 3 3 7 2 2 2 2" xfId="7027"/>
    <cellStyle name="Note 2 3 3 7 2 2 3" xfId="7028"/>
    <cellStyle name="Note 2 3 3 7 2 2 3 2" xfId="7029"/>
    <cellStyle name="Note 2 3 3 7 2 2 4" xfId="7030"/>
    <cellStyle name="Note 2 3 3 7 2 2 4 2" xfId="7031"/>
    <cellStyle name="Note 2 3 3 7 2 2 5" xfId="7032"/>
    <cellStyle name="Note 2 3 3 7 2 2 5 2" xfId="7033"/>
    <cellStyle name="Note 2 3 3 7 2 2 6" xfId="7034"/>
    <cellStyle name="Note 2 3 3 7 2 2 6 2" xfId="7035"/>
    <cellStyle name="Note 2 3 3 7 2 2 7" xfId="7036"/>
    <cellStyle name="Note 2 3 3 7 2 2 7 2" xfId="7037"/>
    <cellStyle name="Note 2 3 3 7 2 2 8" xfId="7038"/>
    <cellStyle name="Note 2 3 3 7 2 2 8 2" xfId="7039"/>
    <cellStyle name="Note 2 3 3 7 2 2 9" xfId="7040"/>
    <cellStyle name="Note 2 3 3 7 3" xfId="7041"/>
    <cellStyle name="Note 2 3 3 7 3 2" xfId="7042"/>
    <cellStyle name="Note 2 3 3 7 4" xfId="7043"/>
    <cellStyle name="Note 2 3 3 7 4 2" xfId="7044"/>
    <cellStyle name="Note 2 3 3 7 5" xfId="7045"/>
    <cellStyle name="Note 2 3 3 7 5 2" xfId="7046"/>
    <cellStyle name="Note 2 3 3 7 6" xfId="7047"/>
    <cellStyle name="Note 2 3 3 7 6 2" xfId="7048"/>
    <cellStyle name="Note 2 3 3 7 7" xfId="7049"/>
    <cellStyle name="Note 2 3 3 7 7 2" xfId="7050"/>
    <cellStyle name="Note 2 3 3 7 8" xfId="7051"/>
    <cellStyle name="Note 2 3 3 7 8 2" xfId="7052"/>
    <cellStyle name="Note 2 3 3 7 9" xfId="7053"/>
    <cellStyle name="Note 2 3 3 7 9 2" xfId="7054"/>
    <cellStyle name="Note 2 3 3 8" xfId="7055"/>
    <cellStyle name="Note 2 3 3 8 10" xfId="7056"/>
    <cellStyle name="Note 2 3 3 8 2" xfId="7057"/>
    <cellStyle name="Note 2 3 3 8 2 2" xfId="7058"/>
    <cellStyle name="Note 2 3 3 8 2 2 2" xfId="7059"/>
    <cellStyle name="Note 2 3 3 8 2 2 2 2" xfId="7060"/>
    <cellStyle name="Note 2 3 3 8 2 2 3" xfId="7061"/>
    <cellStyle name="Note 2 3 3 8 2 2 3 2" xfId="7062"/>
    <cellStyle name="Note 2 3 3 8 2 2 4" xfId="7063"/>
    <cellStyle name="Note 2 3 3 8 2 2 4 2" xfId="7064"/>
    <cellStyle name="Note 2 3 3 8 2 2 5" xfId="7065"/>
    <cellStyle name="Note 2 3 3 8 2 2 5 2" xfId="7066"/>
    <cellStyle name="Note 2 3 3 8 2 2 6" xfId="7067"/>
    <cellStyle name="Note 2 3 3 8 2 2 6 2" xfId="7068"/>
    <cellStyle name="Note 2 3 3 8 2 2 7" xfId="7069"/>
    <cellStyle name="Note 2 3 3 8 2 2 7 2" xfId="7070"/>
    <cellStyle name="Note 2 3 3 8 2 2 8" xfId="7071"/>
    <cellStyle name="Note 2 3 3 8 2 2 8 2" xfId="7072"/>
    <cellStyle name="Note 2 3 3 8 2 2 9" xfId="7073"/>
    <cellStyle name="Note 2 3 3 8 3" xfId="7074"/>
    <cellStyle name="Note 2 3 3 8 3 2" xfId="7075"/>
    <cellStyle name="Note 2 3 3 8 4" xfId="7076"/>
    <cellStyle name="Note 2 3 3 8 4 2" xfId="7077"/>
    <cellStyle name="Note 2 3 3 8 5" xfId="7078"/>
    <cellStyle name="Note 2 3 3 8 5 2" xfId="7079"/>
    <cellStyle name="Note 2 3 3 8 6" xfId="7080"/>
    <cellStyle name="Note 2 3 3 8 6 2" xfId="7081"/>
    <cellStyle name="Note 2 3 3 8 7" xfId="7082"/>
    <cellStyle name="Note 2 3 3 8 7 2" xfId="7083"/>
    <cellStyle name="Note 2 3 3 8 8" xfId="7084"/>
    <cellStyle name="Note 2 3 3 8 8 2" xfId="7085"/>
    <cellStyle name="Note 2 3 3 8 9" xfId="7086"/>
    <cellStyle name="Note 2 3 3 8 9 2" xfId="7087"/>
    <cellStyle name="Note 2 3 3 9" xfId="7088"/>
    <cellStyle name="Note 2 3 3 9 2" xfId="7089"/>
    <cellStyle name="Note 2 3 3 9 2 2" xfId="7090"/>
    <cellStyle name="Note 2 3 3 9 2 2 2" xfId="7091"/>
    <cellStyle name="Note 2 3 3 9 2 3" xfId="7092"/>
    <cellStyle name="Note 2 3 3 9 2 3 2" xfId="7093"/>
    <cellStyle name="Note 2 3 3 9 2 4" xfId="7094"/>
    <cellStyle name="Note 2 3 3 9 2 4 2" xfId="7095"/>
    <cellStyle name="Note 2 3 3 9 2 5" xfId="7096"/>
    <cellStyle name="Note 2 3 3 9 2 5 2" xfId="7097"/>
    <cellStyle name="Note 2 3 3 9 2 6" xfId="7098"/>
    <cellStyle name="Note 2 3 3 9 2 6 2" xfId="7099"/>
    <cellStyle name="Note 2 3 3 9 2 7" xfId="7100"/>
    <cellStyle name="Note 2 3 3 9 2 7 2" xfId="7101"/>
    <cellStyle name="Note 2 3 3 9 2 8" xfId="7102"/>
    <cellStyle name="Note 2 3 3 9 2 8 2" xfId="7103"/>
    <cellStyle name="Note 2 3 3 9 2 9" xfId="7104"/>
    <cellStyle name="Note 2 4" xfId="7105"/>
    <cellStyle name="Note 2 5" xfId="7106"/>
    <cellStyle name="Note 2 5 10" xfId="7107"/>
    <cellStyle name="Note 2 5 10 2" xfId="7108"/>
    <cellStyle name="Note 2 5 10 2 2" xfId="7109"/>
    <cellStyle name="Note 2 5 10 2 2 2" xfId="7110"/>
    <cellStyle name="Note 2 5 10 2 3" xfId="7111"/>
    <cellStyle name="Note 2 5 10 2 3 2" xfId="7112"/>
    <cellStyle name="Note 2 5 10 2 4" xfId="7113"/>
    <cellStyle name="Note 2 5 10 2 4 2" xfId="7114"/>
    <cellStyle name="Note 2 5 10 2 5" xfId="7115"/>
    <cellStyle name="Note 2 5 10 2 5 2" xfId="7116"/>
    <cellStyle name="Note 2 5 10 2 6" xfId="7117"/>
    <cellStyle name="Note 2 5 10 2 6 2" xfId="7118"/>
    <cellStyle name="Note 2 5 10 2 7" xfId="7119"/>
    <cellStyle name="Note 2 5 10 2 7 2" xfId="7120"/>
    <cellStyle name="Note 2 5 10 2 8" xfId="7121"/>
    <cellStyle name="Note 2 5 10 2 8 2" xfId="7122"/>
    <cellStyle name="Note 2 5 10 2 9" xfId="7123"/>
    <cellStyle name="Note 2 5 11" xfId="7124"/>
    <cellStyle name="Note 2 5 11 2" xfId="7125"/>
    <cellStyle name="Note 2 5 12" xfId="7126"/>
    <cellStyle name="Note 2 5 12 2" xfId="7127"/>
    <cellStyle name="Note 2 5 13" xfId="7128"/>
    <cellStyle name="Note 2 5 13 2" xfId="7129"/>
    <cellStyle name="Note 2 5 14" xfId="7130"/>
    <cellStyle name="Note 2 5 14 2" xfId="7131"/>
    <cellStyle name="Note 2 5 15" xfId="7132"/>
    <cellStyle name="Note 2 5 15 2" xfId="7133"/>
    <cellStyle name="Note 2 5 16" xfId="7134"/>
    <cellStyle name="Note 2 5 16 2" xfId="7135"/>
    <cellStyle name="Note 2 5 17" xfId="7136"/>
    <cellStyle name="Note 2 5 17 2" xfId="7137"/>
    <cellStyle name="Note 2 5 18" xfId="7138"/>
    <cellStyle name="Note 2 5 2" xfId="7139"/>
    <cellStyle name="Note 2 5 2 10" xfId="7140"/>
    <cellStyle name="Note 2 5 2 10 2" xfId="7141"/>
    <cellStyle name="Note 2 5 2 11" xfId="7142"/>
    <cellStyle name="Note 2 5 2 11 2" xfId="7143"/>
    <cellStyle name="Note 2 5 2 12" xfId="7144"/>
    <cellStyle name="Note 2 5 2 12 2" xfId="7145"/>
    <cellStyle name="Note 2 5 2 13" xfId="7146"/>
    <cellStyle name="Note 2 5 2 13 2" xfId="7147"/>
    <cellStyle name="Note 2 5 2 14" xfId="7148"/>
    <cellStyle name="Note 2 5 2 14 2" xfId="7149"/>
    <cellStyle name="Note 2 5 2 15" xfId="7150"/>
    <cellStyle name="Note 2 5 2 15 2" xfId="7151"/>
    <cellStyle name="Note 2 5 2 16" xfId="7152"/>
    <cellStyle name="Note 2 5 2 16 2" xfId="7153"/>
    <cellStyle name="Note 2 5 2 17" xfId="7154"/>
    <cellStyle name="Note 2 5 2 2" xfId="7155"/>
    <cellStyle name="Note 2 5 2 2 10" xfId="7156"/>
    <cellStyle name="Note 2 5 2 2 10 2" xfId="7157"/>
    <cellStyle name="Note 2 5 2 2 11" xfId="7158"/>
    <cellStyle name="Note 2 5 2 2 11 2" xfId="7159"/>
    <cellStyle name="Note 2 5 2 2 12" xfId="7160"/>
    <cellStyle name="Note 2 5 2 2 2" xfId="7161"/>
    <cellStyle name="Note 2 5 2 2 2 10" xfId="7162"/>
    <cellStyle name="Note 2 5 2 2 2 2" xfId="7163"/>
    <cellStyle name="Note 2 5 2 2 2 2 2" xfId="7164"/>
    <cellStyle name="Note 2 5 2 2 2 2 2 2" xfId="7165"/>
    <cellStyle name="Note 2 5 2 2 2 2 2 2 2" xfId="7166"/>
    <cellStyle name="Note 2 5 2 2 2 2 2 3" xfId="7167"/>
    <cellStyle name="Note 2 5 2 2 2 2 2 3 2" xfId="7168"/>
    <cellStyle name="Note 2 5 2 2 2 2 2 4" xfId="7169"/>
    <cellStyle name="Note 2 5 2 2 2 2 2 4 2" xfId="7170"/>
    <cellStyle name="Note 2 5 2 2 2 2 2 5" xfId="7171"/>
    <cellStyle name="Note 2 5 2 2 2 2 2 5 2" xfId="7172"/>
    <cellStyle name="Note 2 5 2 2 2 2 2 6" xfId="7173"/>
    <cellStyle name="Note 2 5 2 2 2 2 2 6 2" xfId="7174"/>
    <cellStyle name="Note 2 5 2 2 2 2 2 7" xfId="7175"/>
    <cellStyle name="Note 2 5 2 2 2 2 2 7 2" xfId="7176"/>
    <cellStyle name="Note 2 5 2 2 2 2 2 8" xfId="7177"/>
    <cellStyle name="Note 2 5 2 2 2 2 2 8 2" xfId="7178"/>
    <cellStyle name="Note 2 5 2 2 2 2 2 9" xfId="7179"/>
    <cellStyle name="Note 2 5 2 2 2 3" xfId="7180"/>
    <cellStyle name="Note 2 5 2 2 2 3 2" xfId="7181"/>
    <cellStyle name="Note 2 5 2 2 2 4" xfId="7182"/>
    <cellStyle name="Note 2 5 2 2 2 4 2" xfId="7183"/>
    <cellStyle name="Note 2 5 2 2 2 5" xfId="7184"/>
    <cellStyle name="Note 2 5 2 2 2 5 2" xfId="7185"/>
    <cellStyle name="Note 2 5 2 2 2 6" xfId="7186"/>
    <cellStyle name="Note 2 5 2 2 2 6 2" xfId="7187"/>
    <cellStyle name="Note 2 5 2 2 2 7" xfId="7188"/>
    <cellStyle name="Note 2 5 2 2 2 7 2" xfId="7189"/>
    <cellStyle name="Note 2 5 2 2 2 8" xfId="7190"/>
    <cellStyle name="Note 2 5 2 2 2 8 2" xfId="7191"/>
    <cellStyle name="Note 2 5 2 2 2 9" xfId="7192"/>
    <cellStyle name="Note 2 5 2 2 2 9 2" xfId="7193"/>
    <cellStyle name="Note 2 5 2 2 3" xfId="7194"/>
    <cellStyle name="Note 2 5 2 2 3 10" xfId="7195"/>
    <cellStyle name="Note 2 5 2 2 3 2" xfId="7196"/>
    <cellStyle name="Note 2 5 2 2 3 2 2" xfId="7197"/>
    <cellStyle name="Note 2 5 2 2 3 2 2 2" xfId="7198"/>
    <cellStyle name="Note 2 5 2 2 3 2 2 2 2" xfId="7199"/>
    <cellStyle name="Note 2 5 2 2 3 2 2 3" xfId="7200"/>
    <cellStyle name="Note 2 5 2 2 3 2 2 3 2" xfId="7201"/>
    <cellStyle name="Note 2 5 2 2 3 2 2 4" xfId="7202"/>
    <cellStyle name="Note 2 5 2 2 3 2 2 4 2" xfId="7203"/>
    <cellStyle name="Note 2 5 2 2 3 2 2 5" xfId="7204"/>
    <cellStyle name="Note 2 5 2 2 3 2 2 5 2" xfId="7205"/>
    <cellStyle name="Note 2 5 2 2 3 2 2 6" xfId="7206"/>
    <cellStyle name="Note 2 5 2 2 3 2 2 6 2" xfId="7207"/>
    <cellStyle name="Note 2 5 2 2 3 2 2 7" xfId="7208"/>
    <cellStyle name="Note 2 5 2 2 3 2 2 7 2" xfId="7209"/>
    <cellStyle name="Note 2 5 2 2 3 2 2 8" xfId="7210"/>
    <cellStyle name="Note 2 5 2 2 3 2 2 8 2" xfId="7211"/>
    <cellStyle name="Note 2 5 2 2 3 2 2 9" xfId="7212"/>
    <cellStyle name="Note 2 5 2 2 3 3" xfId="7213"/>
    <cellStyle name="Note 2 5 2 2 3 3 2" xfId="7214"/>
    <cellStyle name="Note 2 5 2 2 3 4" xfId="7215"/>
    <cellStyle name="Note 2 5 2 2 3 4 2" xfId="7216"/>
    <cellStyle name="Note 2 5 2 2 3 5" xfId="7217"/>
    <cellStyle name="Note 2 5 2 2 3 5 2" xfId="7218"/>
    <cellStyle name="Note 2 5 2 2 3 6" xfId="7219"/>
    <cellStyle name="Note 2 5 2 2 3 6 2" xfId="7220"/>
    <cellStyle name="Note 2 5 2 2 3 7" xfId="7221"/>
    <cellStyle name="Note 2 5 2 2 3 7 2" xfId="7222"/>
    <cellStyle name="Note 2 5 2 2 3 8" xfId="7223"/>
    <cellStyle name="Note 2 5 2 2 3 8 2" xfId="7224"/>
    <cellStyle name="Note 2 5 2 2 3 9" xfId="7225"/>
    <cellStyle name="Note 2 5 2 2 3 9 2" xfId="7226"/>
    <cellStyle name="Note 2 5 2 2 4" xfId="7227"/>
    <cellStyle name="Note 2 5 2 2 4 2" xfId="7228"/>
    <cellStyle name="Note 2 5 2 2 4 2 2" xfId="7229"/>
    <cellStyle name="Note 2 5 2 2 4 2 2 2" xfId="7230"/>
    <cellStyle name="Note 2 5 2 2 4 2 3" xfId="7231"/>
    <cellStyle name="Note 2 5 2 2 4 2 3 2" xfId="7232"/>
    <cellStyle name="Note 2 5 2 2 4 2 4" xfId="7233"/>
    <cellStyle name="Note 2 5 2 2 4 2 4 2" xfId="7234"/>
    <cellStyle name="Note 2 5 2 2 4 2 5" xfId="7235"/>
    <cellStyle name="Note 2 5 2 2 4 2 5 2" xfId="7236"/>
    <cellStyle name="Note 2 5 2 2 4 2 6" xfId="7237"/>
    <cellStyle name="Note 2 5 2 2 4 2 6 2" xfId="7238"/>
    <cellStyle name="Note 2 5 2 2 4 2 7" xfId="7239"/>
    <cellStyle name="Note 2 5 2 2 4 2 7 2" xfId="7240"/>
    <cellStyle name="Note 2 5 2 2 4 2 8" xfId="7241"/>
    <cellStyle name="Note 2 5 2 2 4 2 8 2" xfId="7242"/>
    <cellStyle name="Note 2 5 2 2 4 2 9" xfId="7243"/>
    <cellStyle name="Note 2 5 2 2 5" xfId="7244"/>
    <cellStyle name="Note 2 5 2 2 5 2" xfId="7245"/>
    <cellStyle name="Note 2 5 2 2 6" xfId="7246"/>
    <cellStyle name="Note 2 5 2 2 6 2" xfId="7247"/>
    <cellStyle name="Note 2 5 2 2 7" xfId="7248"/>
    <cellStyle name="Note 2 5 2 2 7 2" xfId="7249"/>
    <cellStyle name="Note 2 5 2 2 8" xfId="7250"/>
    <cellStyle name="Note 2 5 2 2 8 2" xfId="7251"/>
    <cellStyle name="Note 2 5 2 2 9" xfId="7252"/>
    <cellStyle name="Note 2 5 2 2 9 2" xfId="7253"/>
    <cellStyle name="Note 2 5 2 3" xfId="7254"/>
    <cellStyle name="Note 2 5 2 3 10" xfId="7255"/>
    <cellStyle name="Note 2 5 2 3 10 2" xfId="7256"/>
    <cellStyle name="Note 2 5 2 3 11" xfId="7257"/>
    <cellStyle name="Note 2 5 2 3 11 2" xfId="7258"/>
    <cellStyle name="Note 2 5 2 3 12" xfId="7259"/>
    <cellStyle name="Note 2 5 2 3 2" xfId="7260"/>
    <cellStyle name="Note 2 5 2 3 2 10" xfId="7261"/>
    <cellStyle name="Note 2 5 2 3 2 2" xfId="7262"/>
    <cellStyle name="Note 2 5 2 3 2 2 2" xfId="7263"/>
    <cellStyle name="Note 2 5 2 3 2 2 2 2" xfId="7264"/>
    <cellStyle name="Note 2 5 2 3 2 2 2 2 2" xfId="7265"/>
    <cellStyle name="Note 2 5 2 3 2 2 2 3" xfId="7266"/>
    <cellStyle name="Note 2 5 2 3 2 2 2 3 2" xfId="7267"/>
    <cellStyle name="Note 2 5 2 3 2 2 2 4" xfId="7268"/>
    <cellStyle name="Note 2 5 2 3 2 2 2 4 2" xfId="7269"/>
    <cellStyle name="Note 2 5 2 3 2 2 2 5" xfId="7270"/>
    <cellStyle name="Note 2 5 2 3 2 2 2 5 2" xfId="7271"/>
    <cellStyle name="Note 2 5 2 3 2 2 2 6" xfId="7272"/>
    <cellStyle name="Note 2 5 2 3 2 2 2 6 2" xfId="7273"/>
    <cellStyle name="Note 2 5 2 3 2 2 2 7" xfId="7274"/>
    <cellStyle name="Note 2 5 2 3 2 2 2 7 2" xfId="7275"/>
    <cellStyle name="Note 2 5 2 3 2 2 2 8" xfId="7276"/>
    <cellStyle name="Note 2 5 2 3 2 2 2 8 2" xfId="7277"/>
    <cellStyle name="Note 2 5 2 3 2 2 2 9" xfId="7278"/>
    <cellStyle name="Note 2 5 2 3 2 3" xfId="7279"/>
    <cellStyle name="Note 2 5 2 3 2 3 2" xfId="7280"/>
    <cellStyle name="Note 2 5 2 3 2 4" xfId="7281"/>
    <cellStyle name="Note 2 5 2 3 2 4 2" xfId="7282"/>
    <cellStyle name="Note 2 5 2 3 2 5" xfId="7283"/>
    <cellStyle name="Note 2 5 2 3 2 5 2" xfId="7284"/>
    <cellStyle name="Note 2 5 2 3 2 6" xfId="7285"/>
    <cellStyle name="Note 2 5 2 3 2 6 2" xfId="7286"/>
    <cellStyle name="Note 2 5 2 3 2 7" xfId="7287"/>
    <cellStyle name="Note 2 5 2 3 2 7 2" xfId="7288"/>
    <cellStyle name="Note 2 5 2 3 2 8" xfId="7289"/>
    <cellStyle name="Note 2 5 2 3 2 8 2" xfId="7290"/>
    <cellStyle name="Note 2 5 2 3 2 9" xfId="7291"/>
    <cellStyle name="Note 2 5 2 3 2 9 2" xfId="7292"/>
    <cellStyle name="Note 2 5 2 3 3" xfId="7293"/>
    <cellStyle name="Note 2 5 2 3 3 10" xfId="7294"/>
    <cellStyle name="Note 2 5 2 3 3 2" xfId="7295"/>
    <cellStyle name="Note 2 5 2 3 3 2 2" xfId="7296"/>
    <cellStyle name="Note 2 5 2 3 3 2 2 2" xfId="7297"/>
    <cellStyle name="Note 2 5 2 3 3 2 2 2 2" xfId="7298"/>
    <cellStyle name="Note 2 5 2 3 3 2 2 3" xfId="7299"/>
    <cellStyle name="Note 2 5 2 3 3 2 2 3 2" xfId="7300"/>
    <cellStyle name="Note 2 5 2 3 3 2 2 4" xfId="7301"/>
    <cellStyle name="Note 2 5 2 3 3 2 2 4 2" xfId="7302"/>
    <cellStyle name="Note 2 5 2 3 3 2 2 5" xfId="7303"/>
    <cellStyle name="Note 2 5 2 3 3 2 2 5 2" xfId="7304"/>
    <cellStyle name="Note 2 5 2 3 3 2 2 6" xfId="7305"/>
    <cellStyle name="Note 2 5 2 3 3 2 2 6 2" xfId="7306"/>
    <cellStyle name="Note 2 5 2 3 3 2 2 7" xfId="7307"/>
    <cellStyle name="Note 2 5 2 3 3 2 2 7 2" xfId="7308"/>
    <cellStyle name="Note 2 5 2 3 3 2 2 8" xfId="7309"/>
    <cellStyle name="Note 2 5 2 3 3 2 2 8 2" xfId="7310"/>
    <cellStyle name="Note 2 5 2 3 3 2 2 9" xfId="7311"/>
    <cellStyle name="Note 2 5 2 3 3 3" xfId="7312"/>
    <cellStyle name="Note 2 5 2 3 3 3 2" xfId="7313"/>
    <cellStyle name="Note 2 5 2 3 3 4" xfId="7314"/>
    <cellStyle name="Note 2 5 2 3 3 4 2" xfId="7315"/>
    <cellStyle name="Note 2 5 2 3 3 5" xfId="7316"/>
    <cellStyle name="Note 2 5 2 3 3 5 2" xfId="7317"/>
    <cellStyle name="Note 2 5 2 3 3 6" xfId="7318"/>
    <cellStyle name="Note 2 5 2 3 3 6 2" xfId="7319"/>
    <cellStyle name="Note 2 5 2 3 3 7" xfId="7320"/>
    <cellStyle name="Note 2 5 2 3 3 7 2" xfId="7321"/>
    <cellStyle name="Note 2 5 2 3 3 8" xfId="7322"/>
    <cellStyle name="Note 2 5 2 3 3 8 2" xfId="7323"/>
    <cellStyle name="Note 2 5 2 3 3 9" xfId="7324"/>
    <cellStyle name="Note 2 5 2 3 3 9 2" xfId="7325"/>
    <cellStyle name="Note 2 5 2 3 4" xfId="7326"/>
    <cellStyle name="Note 2 5 2 3 4 2" xfId="7327"/>
    <cellStyle name="Note 2 5 2 3 4 2 2" xfId="7328"/>
    <cellStyle name="Note 2 5 2 3 4 2 2 2" xfId="7329"/>
    <cellStyle name="Note 2 5 2 3 4 2 3" xfId="7330"/>
    <cellStyle name="Note 2 5 2 3 4 2 3 2" xfId="7331"/>
    <cellStyle name="Note 2 5 2 3 4 2 4" xfId="7332"/>
    <cellStyle name="Note 2 5 2 3 4 2 4 2" xfId="7333"/>
    <cellStyle name="Note 2 5 2 3 4 2 5" xfId="7334"/>
    <cellStyle name="Note 2 5 2 3 4 2 5 2" xfId="7335"/>
    <cellStyle name="Note 2 5 2 3 4 2 6" xfId="7336"/>
    <cellStyle name="Note 2 5 2 3 4 2 6 2" xfId="7337"/>
    <cellStyle name="Note 2 5 2 3 4 2 7" xfId="7338"/>
    <cellStyle name="Note 2 5 2 3 4 2 7 2" xfId="7339"/>
    <cellStyle name="Note 2 5 2 3 4 2 8" xfId="7340"/>
    <cellStyle name="Note 2 5 2 3 4 2 8 2" xfId="7341"/>
    <cellStyle name="Note 2 5 2 3 4 2 9" xfId="7342"/>
    <cellStyle name="Note 2 5 2 3 5" xfId="7343"/>
    <cellStyle name="Note 2 5 2 3 5 2" xfId="7344"/>
    <cellStyle name="Note 2 5 2 3 6" xfId="7345"/>
    <cellStyle name="Note 2 5 2 3 6 2" xfId="7346"/>
    <cellStyle name="Note 2 5 2 3 7" xfId="7347"/>
    <cellStyle name="Note 2 5 2 3 7 2" xfId="7348"/>
    <cellStyle name="Note 2 5 2 3 8" xfId="7349"/>
    <cellStyle name="Note 2 5 2 3 8 2" xfId="7350"/>
    <cellStyle name="Note 2 5 2 3 9" xfId="7351"/>
    <cellStyle name="Note 2 5 2 3 9 2" xfId="7352"/>
    <cellStyle name="Note 2 5 2 4" xfId="7353"/>
    <cellStyle name="Note 2 5 2 4 10" xfId="7354"/>
    <cellStyle name="Note 2 5 2 4 2" xfId="7355"/>
    <cellStyle name="Note 2 5 2 4 2 2" xfId="7356"/>
    <cellStyle name="Note 2 5 2 4 2 2 2" xfId="7357"/>
    <cellStyle name="Note 2 5 2 4 2 2 2 2" xfId="7358"/>
    <cellStyle name="Note 2 5 2 4 2 2 3" xfId="7359"/>
    <cellStyle name="Note 2 5 2 4 2 2 3 2" xfId="7360"/>
    <cellStyle name="Note 2 5 2 4 2 2 4" xfId="7361"/>
    <cellStyle name="Note 2 5 2 4 2 2 4 2" xfId="7362"/>
    <cellStyle name="Note 2 5 2 4 2 2 5" xfId="7363"/>
    <cellStyle name="Note 2 5 2 4 2 2 5 2" xfId="7364"/>
    <cellStyle name="Note 2 5 2 4 2 2 6" xfId="7365"/>
    <cellStyle name="Note 2 5 2 4 2 2 6 2" xfId="7366"/>
    <cellStyle name="Note 2 5 2 4 2 2 7" xfId="7367"/>
    <cellStyle name="Note 2 5 2 4 2 2 7 2" xfId="7368"/>
    <cellStyle name="Note 2 5 2 4 2 2 8" xfId="7369"/>
    <cellStyle name="Note 2 5 2 4 2 2 8 2" xfId="7370"/>
    <cellStyle name="Note 2 5 2 4 2 2 9" xfId="7371"/>
    <cellStyle name="Note 2 5 2 4 3" xfId="7372"/>
    <cellStyle name="Note 2 5 2 4 3 2" xfId="7373"/>
    <cellStyle name="Note 2 5 2 4 4" xfId="7374"/>
    <cellStyle name="Note 2 5 2 4 4 2" xfId="7375"/>
    <cellStyle name="Note 2 5 2 4 5" xfId="7376"/>
    <cellStyle name="Note 2 5 2 4 5 2" xfId="7377"/>
    <cellStyle name="Note 2 5 2 4 6" xfId="7378"/>
    <cellStyle name="Note 2 5 2 4 6 2" xfId="7379"/>
    <cellStyle name="Note 2 5 2 4 7" xfId="7380"/>
    <cellStyle name="Note 2 5 2 4 7 2" xfId="7381"/>
    <cellStyle name="Note 2 5 2 4 8" xfId="7382"/>
    <cellStyle name="Note 2 5 2 4 8 2" xfId="7383"/>
    <cellStyle name="Note 2 5 2 4 9" xfId="7384"/>
    <cellStyle name="Note 2 5 2 4 9 2" xfId="7385"/>
    <cellStyle name="Note 2 5 2 5" xfId="7386"/>
    <cellStyle name="Note 2 5 2 5 10" xfId="7387"/>
    <cellStyle name="Note 2 5 2 5 2" xfId="7388"/>
    <cellStyle name="Note 2 5 2 5 2 2" xfId="7389"/>
    <cellStyle name="Note 2 5 2 5 2 2 2" xfId="7390"/>
    <cellStyle name="Note 2 5 2 5 2 2 2 2" xfId="7391"/>
    <cellStyle name="Note 2 5 2 5 2 2 3" xfId="7392"/>
    <cellStyle name="Note 2 5 2 5 2 2 3 2" xfId="7393"/>
    <cellStyle name="Note 2 5 2 5 2 2 4" xfId="7394"/>
    <cellStyle name="Note 2 5 2 5 2 2 4 2" xfId="7395"/>
    <cellStyle name="Note 2 5 2 5 2 2 5" xfId="7396"/>
    <cellStyle name="Note 2 5 2 5 2 2 5 2" xfId="7397"/>
    <cellStyle name="Note 2 5 2 5 2 2 6" xfId="7398"/>
    <cellStyle name="Note 2 5 2 5 2 2 6 2" xfId="7399"/>
    <cellStyle name="Note 2 5 2 5 2 2 7" xfId="7400"/>
    <cellStyle name="Note 2 5 2 5 2 2 7 2" xfId="7401"/>
    <cellStyle name="Note 2 5 2 5 2 2 8" xfId="7402"/>
    <cellStyle name="Note 2 5 2 5 2 2 8 2" xfId="7403"/>
    <cellStyle name="Note 2 5 2 5 2 2 9" xfId="7404"/>
    <cellStyle name="Note 2 5 2 5 3" xfId="7405"/>
    <cellStyle name="Note 2 5 2 5 3 2" xfId="7406"/>
    <cellStyle name="Note 2 5 2 5 4" xfId="7407"/>
    <cellStyle name="Note 2 5 2 5 4 2" xfId="7408"/>
    <cellStyle name="Note 2 5 2 5 5" xfId="7409"/>
    <cellStyle name="Note 2 5 2 5 5 2" xfId="7410"/>
    <cellStyle name="Note 2 5 2 5 6" xfId="7411"/>
    <cellStyle name="Note 2 5 2 5 6 2" xfId="7412"/>
    <cellStyle name="Note 2 5 2 5 7" xfId="7413"/>
    <cellStyle name="Note 2 5 2 5 7 2" xfId="7414"/>
    <cellStyle name="Note 2 5 2 5 8" xfId="7415"/>
    <cellStyle name="Note 2 5 2 5 8 2" xfId="7416"/>
    <cellStyle name="Note 2 5 2 5 9" xfId="7417"/>
    <cellStyle name="Note 2 5 2 5 9 2" xfId="7418"/>
    <cellStyle name="Note 2 5 2 6" xfId="7419"/>
    <cellStyle name="Note 2 5 2 6 10" xfId="7420"/>
    <cellStyle name="Note 2 5 2 6 2" xfId="7421"/>
    <cellStyle name="Note 2 5 2 6 2 2" xfId="7422"/>
    <cellStyle name="Note 2 5 2 6 2 2 2" xfId="7423"/>
    <cellStyle name="Note 2 5 2 6 2 2 2 2" xfId="7424"/>
    <cellStyle name="Note 2 5 2 6 2 2 3" xfId="7425"/>
    <cellStyle name="Note 2 5 2 6 2 2 3 2" xfId="7426"/>
    <cellStyle name="Note 2 5 2 6 2 2 4" xfId="7427"/>
    <cellStyle name="Note 2 5 2 6 2 2 4 2" xfId="7428"/>
    <cellStyle name="Note 2 5 2 6 2 2 5" xfId="7429"/>
    <cellStyle name="Note 2 5 2 6 2 2 5 2" xfId="7430"/>
    <cellStyle name="Note 2 5 2 6 2 2 6" xfId="7431"/>
    <cellStyle name="Note 2 5 2 6 2 2 6 2" xfId="7432"/>
    <cellStyle name="Note 2 5 2 6 2 2 7" xfId="7433"/>
    <cellStyle name="Note 2 5 2 6 2 2 7 2" xfId="7434"/>
    <cellStyle name="Note 2 5 2 6 2 2 8" xfId="7435"/>
    <cellStyle name="Note 2 5 2 6 2 2 8 2" xfId="7436"/>
    <cellStyle name="Note 2 5 2 6 2 2 9" xfId="7437"/>
    <cellStyle name="Note 2 5 2 6 3" xfId="7438"/>
    <cellStyle name="Note 2 5 2 6 3 2" xfId="7439"/>
    <cellStyle name="Note 2 5 2 6 4" xfId="7440"/>
    <cellStyle name="Note 2 5 2 6 4 2" xfId="7441"/>
    <cellStyle name="Note 2 5 2 6 5" xfId="7442"/>
    <cellStyle name="Note 2 5 2 6 5 2" xfId="7443"/>
    <cellStyle name="Note 2 5 2 6 6" xfId="7444"/>
    <cellStyle name="Note 2 5 2 6 6 2" xfId="7445"/>
    <cellStyle name="Note 2 5 2 6 7" xfId="7446"/>
    <cellStyle name="Note 2 5 2 6 7 2" xfId="7447"/>
    <cellStyle name="Note 2 5 2 6 8" xfId="7448"/>
    <cellStyle name="Note 2 5 2 6 8 2" xfId="7449"/>
    <cellStyle name="Note 2 5 2 6 9" xfId="7450"/>
    <cellStyle name="Note 2 5 2 6 9 2" xfId="7451"/>
    <cellStyle name="Note 2 5 2 7" xfId="7452"/>
    <cellStyle name="Note 2 5 2 7 10" xfId="7453"/>
    <cellStyle name="Note 2 5 2 7 2" xfId="7454"/>
    <cellStyle name="Note 2 5 2 7 2 2" xfId="7455"/>
    <cellStyle name="Note 2 5 2 7 2 2 2" xfId="7456"/>
    <cellStyle name="Note 2 5 2 7 2 2 2 2" xfId="7457"/>
    <cellStyle name="Note 2 5 2 7 2 2 3" xfId="7458"/>
    <cellStyle name="Note 2 5 2 7 2 2 3 2" xfId="7459"/>
    <cellStyle name="Note 2 5 2 7 2 2 4" xfId="7460"/>
    <cellStyle name="Note 2 5 2 7 2 2 4 2" xfId="7461"/>
    <cellStyle name="Note 2 5 2 7 2 2 5" xfId="7462"/>
    <cellStyle name="Note 2 5 2 7 2 2 5 2" xfId="7463"/>
    <cellStyle name="Note 2 5 2 7 2 2 6" xfId="7464"/>
    <cellStyle name="Note 2 5 2 7 2 2 6 2" xfId="7465"/>
    <cellStyle name="Note 2 5 2 7 2 2 7" xfId="7466"/>
    <cellStyle name="Note 2 5 2 7 2 2 7 2" xfId="7467"/>
    <cellStyle name="Note 2 5 2 7 2 2 8" xfId="7468"/>
    <cellStyle name="Note 2 5 2 7 2 2 8 2" xfId="7469"/>
    <cellStyle name="Note 2 5 2 7 2 2 9" xfId="7470"/>
    <cellStyle name="Note 2 5 2 7 3" xfId="7471"/>
    <cellStyle name="Note 2 5 2 7 3 2" xfId="7472"/>
    <cellStyle name="Note 2 5 2 7 4" xfId="7473"/>
    <cellStyle name="Note 2 5 2 7 4 2" xfId="7474"/>
    <cellStyle name="Note 2 5 2 7 5" xfId="7475"/>
    <cellStyle name="Note 2 5 2 7 5 2" xfId="7476"/>
    <cellStyle name="Note 2 5 2 7 6" xfId="7477"/>
    <cellStyle name="Note 2 5 2 7 6 2" xfId="7478"/>
    <cellStyle name="Note 2 5 2 7 7" xfId="7479"/>
    <cellStyle name="Note 2 5 2 7 7 2" xfId="7480"/>
    <cellStyle name="Note 2 5 2 7 8" xfId="7481"/>
    <cellStyle name="Note 2 5 2 7 8 2" xfId="7482"/>
    <cellStyle name="Note 2 5 2 7 9" xfId="7483"/>
    <cellStyle name="Note 2 5 2 7 9 2" xfId="7484"/>
    <cellStyle name="Note 2 5 2 8" xfId="7485"/>
    <cellStyle name="Note 2 5 2 8 10" xfId="7486"/>
    <cellStyle name="Note 2 5 2 8 2" xfId="7487"/>
    <cellStyle name="Note 2 5 2 8 2 2" xfId="7488"/>
    <cellStyle name="Note 2 5 2 8 2 2 2" xfId="7489"/>
    <cellStyle name="Note 2 5 2 8 2 2 2 2" xfId="7490"/>
    <cellStyle name="Note 2 5 2 8 2 2 3" xfId="7491"/>
    <cellStyle name="Note 2 5 2 8 2 2 3 2" xfId="7492"/>
    <cellStyle name="Note 2 5 2 8 2 2 4" xfId="7493"/>
    <cellStyle name="Note 2 5 2 8 2 2 4 2" xfId="7494"/>
    <cellStyle name="Note 2 5 2 8 2 2 5" xfId="7495"/>
    <cellStyle name="Note 2 5 2 8 2 2 5 2" xfId="7496"/>
    <cellStyle name="Note 2 5 2 8 2 2 6" xfId="7497"/>
    <cellStyle name="Note 2 5 2 8 2 2 6 2" xfId="7498"/>
    <cellStyle name="Note 2 5 2 8 2 2 7" xfId="7499"/>
    <cellStyle name="Note 2 5 2 8 2 2 7 2" xfId="7500"/>
    <cellStyle name="Note 2 5 2 8 2 2 8" xfId="7501"/>
    <cellStyle name="Note 2 5 2 8 2 2 8 2" xfId="7502"/>
    <cellStyle name="Note 2 5 2 8 2 2 9" xfId="7503"/>
    <cellStyle name="Note 2 5 2 8 3" xfId="7504"/>
    <cellStyle name="Note 2 5 2 8 3 2" xfId="7505"/>
    <cellStyle name="Note 2 5 2 8 4" xfId="7506"/>
    <cellStyle name="Note 2 5 2 8 4 2" xfId="7507"/>
    <cellStyle name="Note 2 5 2 8 5" xfId="7508"/>
    <cellStyle name="Note 2 5 2 8 5 2" xfId="7509"/>
    <cellStyle name="Note 2 5 2 8 6" xfId="7510"/>
    <cellStyle name="Note 2 5 2 8 6 2" xfId="7511"/>
    <cellStyle name="Note 2 5 2 8 7" xfId="7512"/>
    <cellStyle name="Note 2 5 2 8 7 2" xfId="7513"/>
    <cellStyle name="Note 2 5 2 8 8" xfId="7514"/>
    <cellStyle name="Note 2 5 2 8 8 2" xfId="7515"/>
    <cellStyle name="Note 2 5 2 8 9" xfId="7516"/>
    <cellStyle name="Note 2 5 2 8 9 2" xfId="7517"/>
    <cellStyle name="Note 2 5 2 9" xfId="7518"/>
    <cellStyle name="Note 2 5 2 9 2" xfId="7519"/>
    <cellStyle name="Note 2 5 2 9 2 2" xfId="7520"/>
    <cellStyle name="Note 2 5 2 9 2 2 2" xfId="7521"/>
    <cellStyle name="Note 2 5 2 9 2 3" xfId="7522"/>
    <cellStyle name="Note 2 5 2 9 2 3 2" xfId="7523"/>
    <cellStyle name="Note 2 5 2 9 2 4" xfId="7524"/>
    <cellStyle name="Note 2 5 2 9 2 4 2" xfId="7525"/>
    <cellStyle name="Note 2 5 2 9 2 5" xfId="7526"/>
    <cellStyle name="Note 2 5 2 9 2 5 2" xfId="7527"/>
    <cellStyle name="Note 2 5 2 9 2 6" xfId="7528"/>
    <cellStyle name="Note 2 5 2 9 2 6 2" xfId="7529"/>
    <cellStyle name="Note 2 5 2 9 2 7" xfId="7530"/>
    <cellStyle name="Note 2 5 2 9 2 7 2" xfId="7531"/>
    <cellStyle name="Note 2 5 2 9 2 8" xfId="7532"/>
    <cellStyle name="Note 2 5 2 9 2 8 2" xfId="7533"/>
    <cellStyle name="Note 2 5 2 9 2 9" xfId="7534"/>
    <cellStyle name="Note 2 5 3" xfId="7535"/>
    <cellStyle name="Note 2 5 3 10" xfId="7536"/>
    <cellStyle name="Note 2 5 3 10 2" xfId="7537"/>
    <cellStyle name="Note 2 5 3 11" xfId="7538"/>
    <cellStyle name="Note 2 5 3 11 2" xfId="7539"/>
    <cellStyle name="Note 2 5 3 12" xfId="7540"/>
    <cellStyle name="Note 2 5 3 2" xfId="7541"/>
    <cellStyle name="Note 2 5 3 2 10" xfId="7542"/>
    <cellStyle name="Note 2 5 3 2 2" xfId="7543"/>
    <cellStyle name="Note 2 5 3 2 2 2" xfId="7544"/>
    <cellStyle name="Note 2 5 3 2 2 2 2" xfId="7545"/>
    <cellStyle name="Note 2 5 3 2 2 2 2 2" xfId="7546"/>
    <cellStyle name="Note 2 5 3 2 2 2 3" xfId="7547"/>
    <cellStyle name="Note 2 5 3 2 2 2 3 2" xfId="7548"/>
    <cellStyle name="Note 2 5 3 2 2 2 4" xfId="7549"/>
    <cellStyle name="Note 2 5 3 2 2 2 4 2" xfId="7550"/>
    <cellStyle name="Note 2 5 3 2 2 2 5" xfId="7551"/>
    <cellStyle name="Note 2 5 3 2 2 2 5 2" xfId="7552"/>
    <cellStyle name="Note 2 5 3 2 2 2 6" xfId="7553"/>
    <cellStyle name="Note 2 5 3 2 2 2 6 2" xfId="7554"/>
    <cellStyle name="Note 2 5 3 2 2 2 7" xfId="7555"/>
    <cellStyle name="Note 2 5 3 2 2 2 7 2" xfId="7556"/>
    <cellStyle name="Note 2 5 3 2 2 2 8" xfId="7557"/>
    <cellStyle name="Note 2 5 3 2 2 2 8 2" xfId="7558"/>
    <cellStyle name="Note 2 5 3 2 2 2 9" xfId="7559"/>
    <cellStyle name="Note 2 5 3 2 3" xfId="7560"/>
    <cellStyle name="Note 2 5 3 2 3 2" xfId="7561"/>
    <cellStyle name="Note 2 5 3 2 4" xfId="7562"/>
    <cellStyle name="Note 2 5 3 2 4 2" xfId="7563"/>
    <cellStyle name="Note 2 5 3 2 5" xfId="7564"/>
    <cellStyle name="Note 2 5 3 2 5 2" xfId="7565"/>
    <cellStyle name="Note 2 5 3 2 6" xfId="7566"/>
    <cellStyle name="Note 2 5 3 2 6 2" xfId="7567"/>
    <cellStyle name="Note 2 5 3 2 7" xfId="7568"/>
    <cellStyle name="Note 2 5 3 2 7 2" xfId="7569"/>
    <cellStyle name="Note 2 5 3 2 8" xfId="7570"/>
    <cellStyle name="Note 2 5 3 2 8 2" xfId="7571"/>
    <cellStyle name="Note 2 5 3 2 9" xfId="7572"/>
    <cellStyle name="Note 2 5 3 2 9 2" xfId="7573"/>
    <cellStyle name="Note 2 5 3 3" xfId="7574"/>
    <cellStyle name="Note 2 5 3 3 10" xfId="7575"/>
    <cellStyle name="Note 2 5 3 3 2" xfId="7576"/>
    <cellStyle name="Note 2 5 3 3 2 2" xfId="7577"/>
    <cellStyle name="Note 2 5 3 3 2 2 2" xfId="7578"/>
    <cellStyle name="Note 2 5 3 3 2 2 2 2" xfId="7579"/>
    <cellStyle name="Note 2 5 3 3 2 2 3" xfId="7580"/>
    <cellStyle name="Note 2 5 3 3 2 2 3 2" xfId="7581"/>
    <cellStyle name="Note 2 5 3 3 2 2 4" xfId="7582"/>
    <cellStyle name="Note 2 5 3 3 2 2 4 2" xfId="7583"/>
    <cellStyle name="Note 2 5 3 3 2 2 5" xfId="7584"/>
    <cellStyle name="Note 2 5 3 3 2 2 5 2" xfId="7585"/>
    <cellStyle name="Note 2 5 3 3 2 2 6" xfId="7586"/>
    <cellStyle name="Note 2 5 3 3 2 2 6 2" xfId="7587"/>
    <cellStyle name="Note 2 5 3 3 2 2 7" xfId="7588"/>
    <cellStyle name="Note 2 5 3 3 2 2 7 2" xfId="7589"/>
    <cellStyle name="Note 2 5 3 3 2 2 8" xfId="7590"/>
    <cellStyle name="Note 2 5 3 3 2 2 8 2" xfId="7591"/>
    <cellStyle name="Note 2 5 3 3 2 2 9" xfId="7592"/>
    <cellStyle name="Note 2 5 3 3 3" xfId="7593"/>
    <cellStyle name="Note 2 5 3 3 3 2" xfId="7594"/>
    <cellStyle name="Note 2 5 3 3 4" xfId="7595"/>
    <cellStyle name="Note 2 5 3 3 4 2" xfId="7596"/>
    <cellStyle name="Note 2 5 3 3 5" xfId="7597"/>
    <cellStyle name="Note 2 5 3 3 5 2" xfId="7598"/>
    <cellStyle name="Note 2 5 3 3 6" xfId="7599"/>
    <cellStyle name="Note 2 5 3 3 6 2" xfId="7600"/>
    <cellStyle name="Note 2 5 3 3 7" xfId="7601"/>
    <cellStyle name="Note 2 5 3 3 7 2" xfId="7602"/>
    <cellStyle name="Note 2 5 3 3 8" xfId="7603"/>
    <cellStyle name="Note 2 5 3 3 8 2" xfId="7604"/>
    <cellStyle name="Note 2 5 3 3 9" xfId="7605"/>
    <cellStyle name="Note 2 5 3 3 9 2" xfId="7606"/>
    <cellStyle name="Note 2 5 3 4" xfId="7607"/>
    <cellStyle name="Note 2 5 3 4 2" xfId="7608"/>
    <cellStyle name="Note 2 5 3 4 2 2" xfId="7609"/>
    <cellStyle name="Note 2 5 3 4 2 2 2" xfId="7610"/>
    <cellStyle name="Note 2 5 3 4 2 3" xfId="7611"/>
    <cellStyle name="Note 2 5 3 4 2 3 2" xfId="7612"/>
    <cellStyle name="Note 2 5 3 4 2 4" xfId="7613"/>
    <cellStyle name="Note 2 5 3 4 2 4 2" xfId="7614"/>
    <cellStyle name="Note 2 5 3 4 2 5" xfId="7615"/>
    <cellStyle name="Note 2 5 3 4 2 5 2" xfId="7616"/>
    <cellStyle name="Note 2 5 3 4 2 6" xfId="7617"/>
    <cellStyle name="Note 2 5 3 4 2 6 2" xfId="7618"/>
    <cellStyle name="Note 2 5 3 4 2 7" xfId="7619"/>
    <cellStyle name="Note 2 5 3 4 2 7 2" xfId="7620"/>
    <cellStyle name="Note 2 5 3 4 2 8" xfId="7621"/>
    <cellStyle name="Note 2 5 3 4 2 8 2" xfId="7622"/>
    <cellStyle name="Note 2 5 3 4 2 9" xfId="7623"/>
    <cellStyle name="Note 2 5 3 5" xfId="7624"/>
    <cellStyle name="Note 2 5 3 5 2" xfId="7625"/>
    <cellStyle name="Note 2 5 3 6" xfId="7626"/>
    <cellStyle name="Note 2 5 3 6 2" xfId="7627"/>
    <cellStyle name="Note 2 5 3 7" xfId="7628"/>
    <cellStyle name="Note 2 5 3 7 2" xfId="7629"/>
    <cellStyle name="Note 2 5 3 8" xfId="7630"/>
    <cellStyle name="Note 2 5 3 8 2" xfId="7631"/>
    <cellStyle name="Note 2 5 3 9" xfId="7632"/>
    <cellStyle name="Note 2 5 3 9 2" xfId="7633"/>
    <cellStyle name="Note 2 5 4" xfId="7634"/>
    <cellStyle name="Note 2 5 4 10" xfId="7635"/>
    <cellStyle name="Note 2 5 4 10 2" xfId="7636"/>
    <cellStyle name="Note 2 5 4 11" xfId="7637"/>
    <cellStyle name="Note 2 5 4 11 2" xfId="7638"/>
    <cellStyle name="Note 2 5 4 12" xfId="7639"/>
    <cellStyle name="Note 2 5 4 2" xfId="7640"/>
    <cellStyle name="Note 2 5 4 2 10" xfId="7641"/>
    <cellStyle name="Note 2 5 4 2 2" xfId="7642"/>
    <cellStyle name="Note 2 5 4 2 2 2" xfId="7643"/>
    <cellStyle name="Note 2 5 4 2 2 2 2" xfId="7644"/>
    <cellStyle name="Note 2 5 4 2 2 2 2 2" xfId="7645"/>
    <cellStyle name="Note 2 5 4 2 2 2 3" xfId="7646"/>
    <cellStyle name="Note 2 5 4 2 2 2 3 2" xfId="7647"/>
    <cellStyle name="Note 2 5 4 2 2 2 4" xfId="7648"/>
    <cellStyle name="Note 2 5 4 2 2 2 4 2" xfId="7649"/>
    <cellStyle name="Note 2 5 4 2 2 2 5" xfId="7650"/>
    <cellStyle name="Note 2 5 4 2 2 2 5 2" xfId="7651"/>
    <cellStyle name="Note 2 5 4 2 2 2 6" xfId="7652"/>
    <cellStyle name="Note 2 5 4 2 2 2 6 2" xfId="7653"/>
    <cellStyle name="Note 2 5 4 2 2 2 7" xfId="7654"/>
    <cellStyle name="Note 2 5 4 2 2 2 7 2" xfId="7655"/>
    <cellStyle name="Note 2 5 4 2 2 2 8" xfId="7656"/>
    <cellStyle name="Note 2 5 4 2 2 2 8 2" xfId="7657"/>
    <cellStyle name="Note 2 5 4 2 2 2 9" xfId="7658"/>
    <cellStyle name="Note 2 5 4 2 3" xfId="7659"/>
    <cellStyle name="Note 2 5 4 2 3 2" xfId="7660"/>
    <cellStyle name="Note 2 5 4 2 4" xfId="7661"/>
    <cellStyle name="Note 2 5 4 2 4 2" xfId="7662"/>
    <cellStyle name="Note 2 5 4 2 5" xfId="7663"/>
    <cellStyle name="Note 2 5 4 2 5 2" xfId="7664"/>
    <cellStyle name="Note 2 5 4 2 6" xfId="7665"/>
    <cellStyle name="Note 2 5 4 2 6 2" xfId="7666"/>
    <cellStyle name="Note 2 5 4 2 7" xfId="7667"/>
    <cellStyle name="Note 2 5 4 2 7 2" xfId="7668"/>
    <cellStyle name="Note 2 5 4 2 8" xfId="7669"/>
    <cellStyle name="Note 2 5 4 2 8 2" xfId="7670"/>
    <cellStyle name="Note 2 5 4 2 9" xfId="7671"/>
    <cellStyle name="Note 2 5 4 2 9 2" xfId="7672"/>
    <cellStyle name="Note 2 5 4 3" xfId="7673"/>
    <cellStyle name="Note 2 5 4 3 10" xfId="7674"/>
    <cellStyle name="Note 2 5 4 3 2" xfId="7675"/>
    <cellStyle name="Note 2 5 4 3 2 2" xfId="7676"/>
    <cellStyle name="Note 2 5 4 3 2 2 2" xfId="7677"/>
    <cellStyle name="Note 2 5 4 3 2 2 2 2" xfId="7678"/>
    <cellStyle name="Note 2 5 4 3 2 2 3" xfId="7679"/>
    <cellStyle name="Note 2 5 4 3 2 2 3 2" xfId="7680"/>
    <cellStyle name="Note 2 5 4 3 2 2 4" xfId="7681"/>
    <cellStyle name="Note 2 5 4 3 2 2 4 2" xfId="7682"/>
    <cellStyle name="Note 2 5 4 3 2 2 5" xfId="7683"/>
    <cellStyle name="Note 2 5 4 3 2 2 5 2" xfId="7684"/>
    <cellStyle name="Note 2 5 4 3 2 2 6" xfId="7685"/>
    <cellStyle name="Note 2 5 4 3 2 2 6 2" xfId="7686"/>
    <cellStyle name="Note 2 5 4 3 2 2 7" xfId="7687"/>
    <cellStyle name="Note 2 5 4 3 2 2 7 2" xfId="7688"/>
    <cellStyle name="Note 2 5 4 3 2 2 8" xfId="7689"/>
    <cellStyle name="Note 2 5 4 3 2 2 8 2" xfId="7690"/>
    <cellStyle name="Note 2 5 4 3 2 2 9" xfId="7691"/>
    <cellStyle name="Note 2 5 4 3 3" xfId="7692"/>
    <cellStyle name="Note 2 5 4 3 3 2" xfId="7693"/>
    <cellStyle name="Note 2 5 4 3 4" xfId="7694"/>
    <cellStyle name="Note 2 5 4 3 4 2" xfId="7695"/>
    <cellStyle name="Note 2 5 4 3 5" xfId="7696"/>
    <cellStyle name="Note 2 5 4 3 5 2" xfId="7697"/>
    <cellStyle name="Note 2 5 4 3 6" xfId="7698"/>
    <cellStyle name="Note 2 5 4 3 6 2" xfId="7699"/>
    <cellStyle name="Note 2 5 4 3 7" xfId="7700"/>
    <cellStyle name="Note 2 5 4 3 7 2" xfId="7701"/>
    <cellStyle name="Note 2 5 4 3 8" xfId="7702"/>
    <cellStyle name="Note 2 5 4 3 8 2" xfId="7703"/>
    <cellStyle name="Note 2 5 4 3 9" xfId="7704"/>
    <cellStyle name="Note 2 5 4 3 9 2" xfId="7705"/>
    <cellStyle name="Note 2 5 4 4" xfId="7706"/>
    <cellStyle name="Note 2 5 4 4 2" xfId="7707"/>
    <cellStyle name="Note 2 5 4 4 2 2" xfId="7708"/>
    <cellStyle name="Note 2 5 4 4 2 2 2" xfId="7709"/>
    <cellStyle name="Note 2 5 4 4 2 3" xfId="7710"/>
    <cellStyle name="Note 2 5 4 4 2 3 2" xfId="7711"/>
    <cellStyle name="Note 2 5 4 4 2 4" xfId="7712"/>
    <cellStyle name="Note 2 5 4 4 2 4 2" xfId="7713"/>
    <cellStyle name="Note 2 5 4 4 2 5" xfId="7714"/>
    <cellStyle name="Note 2 5 4 4 2 5 2" xfId="7715"/>
    <cellStyle name="Note 2 5 4 4 2 6" xfId="7716"/>
    <cellStyle name="Note 2 5 4 4 2 6 2" xfId="7717"/>
    <cellStyle name="Note 2 5 4 4 2 7" xfId="7718"/>
    <cellStyle name="Note 2 5 4 4 2 7 2" xfId="7719"/>
    <cellStyle name="Note 2 5 4 4 2 8" xfId="7720"/>
    <cellStyle name="Note 2 5 4 4 2 8 2" xfId="7721"/>
    <cellStyle name="Note 2 5 4 4 2 9" xfId="7722"/>
    <cellStyle name="Note 2 5 4 5" xfId="7723"/>
    <cellStyle name="Note 2 5 4 5 2" xfId="7724"/>
    <cellStyle name="Note 2 5 4 6" xfId="7725"/>
    <cellStyle name="Note 2 5 4 6 2" xfId="7726"/>
    <cellStyle name="Note 2 5 4 7" xfId="7727"/>
    <cellStyle name="Note 2 5 4 7 2" xfId="7728"/>
    <cellStyle name="Note 2 5 4 8" xfId="7729"/>
    <cellStyle name="Note 2 5 4 8 2" xfId="7730"/>
    <cellStyle name="Note 2 5 4 9" xfId="7731"/>
    <cellStyle name="Note 2 5 4 9 2" xfId="7732"/>
    <cellStyle name="Note 2 5 5" xfId="7733"/>
    <cellStyle name="Note 2 5 5 10" xfId="7734"/>
    <cellStyle name="Note 2 5 5 2" xfId="7735"/>
    <cellStyle name="Note 2 5 5 2 2" xfId="7736"/>
    <cellStyle name="Note 2 5 5 2 2 2" xfId="7737"/>
    <cellStyle name="Note 2 5 5 2 2 2 2" xfId="7738"/>
    <cellStyle name="Note 2 5 5 2 2 3" xfId="7739"/>
    <cellStyle name="Note 2 5 5 2 2 3 2" xfId="7740"/>
    <cellStyle name="Note 2 5 5 2 2 4" xfId="7741"/>
    <cellStyle name="Note 2 5 5 2 2 4 2" xfId="7742"/>
    <cellStyle name="Note 2 5 5 2 2 5" xfId="7743"/>
    <cellStyle name="Note 2 5 5 2 2 5 2" xfId="7744"/>
    <cellStyle name="Note 2 5 5 2 2 6" xfId="7745"/>
    <cellStyle name="Note 2 5 5 2 2 6 2" xfId="7746"/>
    <cellStyle name="Note 2 5 5 2 2 7" xfId="7747"/>
    <cellStyle name="Note 2 5 5 2 2 7 2" xfId="7748"/>
    <cellStyle name="Note 2 5 5 2 2 8" xfId="7749"/>
    <cellStyle name="Note 2 5 5 2 2 8 2" xfId="7750"/>
    <cellStyle name="Note 2 5 5 2 2 9" xfId="7751"/>
    <cellStyle name="Note 2 5 5 3" xfId="7752"/>
    <cellStyle name="Note 2 5 5 3 2" xfId="7753"/>
    <cellStyle name="Note 2 5 5 4" xfId="7754"/>
    <cellStyle name="Note 2 5 5 4 2" xfId="7755"/>
    <cellStyle name="Note 2 5 5 5" xfId="7756"/>
    <cellStyle name="Note 2 5 5 5 2" xfId="7757"/>
    <cellStyle name="Note 2 5 5 6" xfId="7758"/>
    <cellStyle name="Note 2 5 5 6 2" xfId="7759"/>
    <cellStyle name="Note 2 5 5 7" xfId="7760"/>
    <cellStyle name="Note 2 5 5 7 2" xfId="7761"/>
    <cellStyle name="Note 2 5 5 8" xfId="7762"/>
    <cellStyle name="Note 2 5 5 8 2" xfId="7763"/>
    <cellStyle name="Note 2 5 5 9" xfId="7764"/>
    <cellStyle name="Note 2 5 5 9 2" xfId="7765"/>
    <cellStyle name="Note 2 5 6" xfId="7766"/>
    <cellStyle name="Note 2 5 6 10" xfId="7767"/>
    <cellStyle name="Note 2 5 6 2" xfId="7768"/>
    <cellStyle name="Note 2 5 6 2 2" xfId="7769"/>
    <cellStyle name="Note 2 5 6 2 2 2" xfId="7770"/>
    <cellStyle name="Note 2 5 6 2 2 2 2" xfId="7771"/>
    <cellStyle name="Note 2 5 6 2 2 3" xfId="7772"/>
    <cellStyle name="Note 2 5 6 2 2 3 2" xfId="7773"/>
    <cellStyle name="Note 2 5 6 2 2 4" xfId="7774"/>
    <cellStyle name="Note 2 5 6 2 2 4 2" xfId="7775"/>
    <cellStyle name="Note 2 5 6 2 2 5" xfId="7776"/>
    <cellStyle name="Note 2 5 6 2 2 5 2" xfId="7777"/>
    <cellStyle name="Note 2 5 6 2 2 6" xfId="7778"/>
    <cellStyle name="Note 2 5 6 2 2 6 2" xfId="7779"/>
    <cellStyle name="Note 2 5 6 2 2 7" xfId="7780"/>
    <cellStyle name="Note 2 5 6 2 2 7 2" xfId="7781"/>
    <cellStyle name="Note 2 5 6 2 2 8" xfId="7782"/>
    <cellStyle name="Note 2 5 6 2 2 8 2" xfId="7783"/>
    <cellStyle name="Note 2 5 6 2 2 9" xfId="7784"/>
    <cellStyle name="Note 2 5 6 3" xfId="7785"/>
    <cellStyle name="Note 2 5 6 3 2" xfId="7786"/>
    <cellStyle name="Note 2 5 6 4" xfId="7787"/>
    <cellStyle name="Note 2 5 6 4 2" xfId="7788"/>
    <cellStyle name="Note 2 5 6 5" xfId="7789"/>
    <cellStyle name="Note 2 5 6 5 2" xfId="7790"/>
    <cellStyle name="Note 2 5 6 6" xfId="7791"/>
    <cellStyle name="Note 2 5 6 6 2" xfId="7792"/>
    <cellStyle name="Note 2 5 6 7" xfId="7793"/>
    <cellStyle name="Note 2 5 6 7 2" xfId="7794"/>
    <cellStyle name="Note 2 5 6 8" xfId="7795"/>
    <cellStyle name="Note 2 5 6 8 2" xfId="7796"/>
    <cellStyle name="Note 2 5 6 9" xfId="7797"/>
    <cellStyle name="Note 2 5 6 9 2" xfId="7798"/>
    <cellStyle name="Note 2 5 7" xfId="7799"/>
    <cellStyle name="Note 2 5 7 10" xfId="7800"/>
    <cellStyle name="Note 2 5 7 2" xfId="7801"/>
    <cellStyle name="Note 2 5 7 2 2" xfId="7802"/>
    <cellStyle name="Note 2 5 7 2 2 2" xfId="7803"/>
    <cellStyle name="Note 2 5 7 2 2 2 2" xfId="7804"/>
    <cellStyle name="Note 2 5 7 2 2 3" xfId="7805"/>
    <cellStyle name="Note 2 5 7 2 2 3 2" xfId="7806"/>
    <cellStyle name="Note 2 5 7 2 2 4" xfId="7807"/>
    <cellStyle name="Note 2 5 7 2 2 4 2" xfId="7808"/>
    <cellStyle name="Note 2 5 7 2 2 5" xfId="7809"/>
    <cellStyle name="Note 2 5 7 2 2 5 2" xfId="7810"/>
    <cellStyle name="Note 2 5 7 2 2 6" xfId="7811"/>
    <cellStyle name="Note 2 5 7 2 2 6 2" xfId="7812"/>
    <cellStyle name="Note 2 5 7 2 2 7" xfId="7813"/>
    <cellStyle name="Note 2 5 7 2 2 7 2" xfId="7814"/>
    <cellStyle name="Note 2 5 7 2 2 8" xfId="7815"/>
    <cellStyle name="Note 2 5 7 2 2 8 2" xfId="7816"/>
    <cellStyle name="Note 2 5 7 2 2 9" xfId="7817"/>
    <cellStyle name="Note 2 5 7 3" xfId="7818"/>
    <cellStyle name="Note 2 5 7 3 2" xfId="7819"/>
    <cellStyle name="Note 2 5 7 4" xfId="7820"/>
    <cellStyle name="Note 2 5 7 4 2" xfId="7821"/>
    <cellStyle name="Note 2 5 7 5" xfId="7822"/>
    <cellStyle name="Note 2 5 7 5 2" xfId="7823"/>
    <cellStyle name="Note 2 5 7 6" xfId="7824"/>
    <cellStyle name="Note 2 5 7 6 2" xfId="7825"/>
    <cellStyle name="Note 2 5 7 7" xfId="7826"/>
    <cellStyle name="Note 2 5 7 7 2" xfId="7827"/>
    <cellStyle name="Note 2 5 7 8" xfId="7828"/>
    <cellStyle name="Note 2 5 7 8 2" xfId="7829"/>
    <cellStyle name="Note 2 5 7 9" xfId="7830"/>
    <cellStyle name="Note 2 5 7 9 2" xfId="7831"/>
    <cellStyle name="Note 2 5 8" xfId="7832"/>
    <cellStyle name="Note 2 5 8 10" xfId="7833"/>
    <cellStyle name="Note 2 5 8 2" xfId="7834"/>
    <cellStyle name="Note 2 5 8 2 2" xfId="7835"/>
    <cellStyle name="Note 2 5 8 2 2 2" xfId="7836"/>
    <cellStyle name="Note 2 5 8 2 2 2 2" xfId="7837"/>
    <cellStyle name="Note 2 5 8 2 2 3" xfId="7838"/>
    <cellStyle name="Note 2 5 8 2 2 3 2" xfId="7839"/>
    <cellStyle name="Note 2 5 8 2 2 4" xfId="7840"/>
    <cellStyle name="Note 2 5 8 2 2 4 2" xfId="7841"/>
    <cellStyle name="Note 2 5 8 2 2 5" xfId="7842"/>
    <cellStyle name="Note 2 5 8 2 2 5 2" xfId="7843"/>
    <cellStyle name="Note 2 5 8 2 2 6" xfId="7844"/>
    <cellStyle name="Note 2 5 8 2 2 6 2" xfId="7845"/>
    <cellStyle name="Note 2 5 8 2 2 7" xfId="7846"/>
    <cellStyle name="Note 2 5 8 2 2 7 2" xfId="7847"/>
    <cellStyle name="Note 2 5 8 2 2 8" xfId="7848"/>
    <cellStyle name="Note 2 5 8 2 2 8 2" xfId="7849"/>
    <cellStyle name="Note 2 5 8 2 2 9" xfId="7850"/>
    <cellStyle name="Note 2 5 8 3" xfId="7851"/>
    <cellStyle name="Note 2 5 8 3 2" xfId="7852"/>
    <cellStyle name="Note 2 5 8 4" xfId="7853"/>
    <cellStyle name="Note 2 5 8 4 2" xfId="7854"/>
    <cellStyle name="Note 2 5 8 5" xfId="7855"/>
    <cellStyle name="Note 2 5 8 5 2" xfId="7856"/>
    <cellStyle name="Note 2 5 8 6" xfId="7857"/>
    <cellStyle name="Note 2 5 8 6 2" xfId="7858"/>
    <cellStyle name="Note 2 5 8 7" xfId="7859"/>
    <cellStyle name="Note 2 5 8 7 2" xfId="7860"/>
    <cellStyle name="Note 2 5 8 8" xfId="7861"/>
    <cellStyle name="Note 2 5 8 8 2" xfId="7862"/>
    <cellStyle name="Note 2 5 8 9" xfId="7863"/>
    <cellStyle name="Note 2 5 8 9 2" xfId="7864"/>
    <cellStyle name="Note 2 5 9" xfId="7865"/>
    <cellStyle name="Note 2 5 9 10" xfId="7866"/>
    <cellStyle name="Note 2 5 9 2" xfId="7867"/>
    <cellStyle name="Note 2 5 9 2 2" xfId="7868"/>
    <cellStyle name="Note 2 5 9 2 2 2" xfId="7869"/>
    <cellStyle name="Note 2 5 9 2 2 2 2" xfId="7870"/>
    <cellStyle name="Note 2 5 9 2 2 3" xfId="7871"/>
    <cellStyle name="Note 2 5 9 2 2 3 2" xfId="7872"/>
    <cellStyle name="Note 2 5 9 2 2 4" xfId="7873"/>
    <cellStyle name="Note 2 5 9 2 2 4 2" xfId="7874"/>
    <cellStyle name="Note 2 5 9 2 2 5" xfId="7875"/>
    <cellStyle name="Note 2 5 9 2 2 5 2" xfId="7876"/>
    <cellStyle name="Note 2 5 9 2 2 6" xfId="7877"/>
    <cellStyle name="Note 2 5 9 2 2 6 2" xfId="7878"/>
    <cellStyle name="Note 2 5 9 2 2 7" xfId="7879"/>
    <cellStyle name="Note 2 5 9 2 2 7 2" xfId="7880"/>
    <cellStyle name="Note 2 5 9 2 2 8" xfId="7881"/>
    <cellStyle name="Note 2 5 9 2 2 8 2" xfId="7882"/>
    <cellStyle name="Note 2 5 9 2 2 9" xfId="7883"/>
    <cellStyle name="Note 2 5 9 3" xfId="7884"/>
    <cellStyle name="Note 2 5 9 3 2" xfId="7885"/>
    <cellStyle name="Note 2 5 9 4" xfId="7886"/>
    <cellStyle name="Note 2 5 9 4 2" xfId="7887"/>
    <cellStyle name="Note 2 5 9 5" xfId="7888"/>
    <cellStyle name="Note 2 5 9 5 2" xfId="7889"/>
    <cellStyle name="Note 2 5 9 6" xfId="7890"/>
    <cellStyle name="Note 2 5 9 6 2" xfId="7891"/>
    <cellStyle name="Note 2 5 9 7" xfId="7892"/>
    <cellStyle name="Note 2 5 9 7 2" xfId="7893"/>
    <cellStyle name="Note 2 5 9 8" xfId="7894"/>
    <cellStyle name="Note 2 5 9 8 2" xfId="7895"/>
    <cellStyle name="Note 2 5 9 9" xfId="7896"/>
    <cellStyle name="Note 2 5 9 9 2" xfId="7897"/>
    <cellStyle name="Note 2 6" xfId="7898"/>
    <cellStyle name="Note 2 6 10" xfId="7899"/>
    <cellStyle name="Note 2 6 10 2" xfId="7900"/>
    <cellStyle name="Note 2 6 11" xfId="7901"/>
    <cellStyle name="Note 2 6 11 2" xfId="7902"/>
    <cellStyle name="Note 2 6 12" xfId="7903"/>
    <cellStyle name="Note 2 6 12 2" xfId="7904"/>
    <cellStyle name="Note 2 6 13" xfId="7905"/>
    <cellStyle name="Note 2 6 13 2" xfId="7906"/>
    <cellStyle name="Note 2 6 14" xfId="7907"/>
    <cellStyle name="Note 2 6 14 2" xfId="7908"/>
    <cellStyle name="Note 2 6 15" xfId="7909"/>
    <cellStyle name="Note 2 6 15 2" xfId="7910"/>
    <cellStyle name="Note 2 6 16" xfId="7911"/>
    <cellStyle name="Note 2 6 16 2" xfId="7912"/>
    <cellStyle name="Note 2 6 17" xfId="7913"/>
    <cellStyle name="Note 2 6 2" xfId="7914"/>
    <cellStyle name="Note 2 6 2 10" xfId="7915"/>
    <cellStyle name="Note 2 6 2 10 2" xfId="7916"/>
    <cellStyle name="Note 2 6 2 11" xfId="7917"/>
    <cellStyle name="Note 2 6 2 11 2" xfId="7918"/>
    <cellStyle name="Note 2 6 2 12" xfId="7919"/>
    <cellStyle name="Note 2 6 2 2" xfId="7920"/>
    <cellStyle name="Note 2 6 2 2 10" xfId="7921"/>
    <cellStyle name="Note 2 6 2 2 2" xfId="7922"/>
    <cellStyle name="Note 2 6 2 2 2 2" xfId="7923"/>
    <cellStyle name="Note 2 6 2 2 2 2 2" xfId="7924"/>
    <cellStyle name="Note 2 6 2 2 2 2 2 2" xfId="7925"/>
    <cellStyle name="Note 2 6 2 2 2 2 3" xfId="7926"/>
    <cellStyle name="Note 2 6 2 2 2 2 3 2" xfId="7927"/>
    <cellStyle name="Note 2 6 2 2 2 2 4" xfId="7928"/>
    <cellStyle name="Note 2 6 2 2 2 2 4 2" xfId="7929"/>
    <cellStyle name="Note 2 6 2 2 2 2 5" xfId="7930"/>
    <cellStyle name="Note 2 6 2 2 2 2 5 2" xfId="7931"/>
    <cellStyle name="Note 2 6 2 2 2 2 6" xfId="7932"/>
    <cellStyle name="Note 2 6 2 2 2 2 6 2" xfId="7933"/>
    <cellStyle name="Note 2 6 2 2 2 2 7" xfId="7934"/>
    <cellStyle name="Note 2 6 2 2 2 2 7 2" xfId="7935"/>
    <cellStyle name="Note 2 6 2 2 2 2 8" xfId="7936"/>
    <cellStyle name="Note 2 6 2 2 2 2 8 2" xfId="7937"/>
    <cellStyle name="Note 2 6 2 2 2 2 9" xfId="7938"/>
    <cellStyle name="Note 2 6 2 2 3" xfId="7939"/>
    <cellStyle name="Note 2 6 2 2 3 2" xfId="7940"/>
    <cellStyle name="Note 2 6 2 2 4" xfId="7941"/>
    <cellStyle name="Note 2 6 2 2 4 2" xfId="7942"/>
    <cellStyle name="Note 2 6 2 2 5" xfId="7943"/>
    <cellStyle name="Note 2 6 2 2 5 2" xfId="7944"/>
    <cellStyle name="Note 2 6 2 2 6" xfId="7945"/>
    <cellStyle name="Note 2 6 2 2 6 2" xfId="7946"/>
    <cellStyle name="Note 2 6 2 2 7" xfId="7947"/>
    <cellStyle name="Note 2 6 2 2 7 2" xfId="7948"/>
    <cellStyle name="Note 2 6 2 2 8" xfId="7949"/>
    <cellStyle name="Note 2 6 2 2 8 2" xfId="7950"/>
    <cellStyle name="Note 2 6 2 2 9" xfId="7951"/>
    <cellStyle name="Note 2 6 2 2 9 2" xfId="7952"/>
    <cellStyle name="Note 2 6 2 3" xfId="7953"/>
    <cellStyle name="Note 2 6 2 3 10" xfId="7954"/>
    <cellStyle name="Note 2 6 2 3 2" xfId="7955"/>
    <cellStyle name="Note 2 6 2 3 2 2" xfId="7956"/>
    <cellStyle name="Note 2 6 2 3 2 2 2" xfId="7957"/>
    <cellStyle name="Note 2 6 2 3 2 2 2 2" xfId="7958"/>
    <cellStyle name="Note 2 6 2 3 2 2 3" xfId="7959"/>
    <cellStyle name="Note 2 6 2 3 2 2 3 2" xfId="7960"/>
    <cellStyle name="Note 2 6 2 3 2 2 4" xfId="7961"/>
    <cellStyle name="Note 2 6 2 3 2 2 4 2" xfId="7962"/>
    <cellStyle name="Note 2 6 2 3 2 2 5" xfId="7963"/>
    <cellStyle name="Note 2 6 2 3 2 2 5 2" xfId="7964"/>
    <cellStyle name="Note 2 6 2 3 2 2 6" xfId="7965"/>
    <cellStyle name="Note 2 6 2 3 2 2 6 2" xfId="7966"/>
    <cellStyle name="Note 2 6 2 3 2 2 7" xfId="7967"/>
    <cellStyle name="Note 2 6 2 3 2 2 7 2" xfId="7968"/>
    <cellStyle name="Note 2 6 2 3 2 2 8" xfId="7969"/>
    <cellStyle name="Note 2 6 2 3 2 2 8 2" xfId="7970"/>
    <cellStyle name="Note 2 6 2 3 2 2 9" xfId="7971"/>
    <cellStyle name="Note 2 6 2 3 3" xfId="7972"/>
    <cellStyle name="Note 2 6 2 3 3 2" xfId="7973"/>
    <cellStyle name="Note 2 6 2 3 4" xfId="7974"/>
    <cellStyle name="Note 2 6 2 3 4 2" xfId="7975"/>
    <cellStyle name="Note 2 6 2 3 5" xfId="7976"/>
    <cellStyle name="Note 2 6 2 3 5 2" xfId="7977"/>
    <cellStyle name="Note 2 6 2 3 6" xfId="7978"/>
    <cellStyle name="Note 2 6 2 3 6 2" xfId="7979"/>
    <cellStyle name="Note 2 6 2 3 7" xfId="7980"/>
    <cellStyle name="Note 2 6 2 3 7 2" xfId="7981"/>
    <cellStyle name="Note 2 6 2 3 8" xfId="7982"/>
    <cellStyle name="Note 2 6 2 3 8 2" xfId="7983"/>
    <cellStyle name="Note 2 6 2 3 9" xfId="7984"/>
    <cellStyle name="Note 2 6 2 3 9 2" xfId="7985"/>
    <cellStyle name="Note 2 6 2 4" xfId="7986"/>
    <cellStyle name="Note 2 6 2 4 2" xfId="7987"/>
    <cellStyle name="Note 2 6 2 4 2 2" xfId="7988"/>
    <cellStyle name="Note 2 6 2 4 2 2 2" xfId="7989"/>
    <cellStyle name="Note 2 6 2 4 2 3" xfId="7990"/>
    <cellStyle name="Note 2 6 2 4 2 3 2" xfId="7991"/>
    <cellStyle name="Note 2 6 2 4 2 4" xfId="7992"/>
    <cellStyle name="Note 2 6 2 4 2 4 2" xfId="7993"/>
    <cellStyle name="Note 2 6 2 4 2 5" xfId="7994"/>
    <cellStyle name="Note 2 6 2 4 2 5 2" xfId="7995"/>
    <cellStyle name="Note 2 6 2 4 2 6" xfId="7996"/>
    <cellStyle name="Note 2 6 2 4 2 6 2" xfId="7997"/>
    <cellStyle name="Note 2 6 2 4 2 7" xfId="7998"/>
    <cellStyle name="Note 2 6 2 4 2 7 2" xfId="7999"/>
    <cellStyle name="Note 2 6 2 4 2 8" xfId="8000"/>
    <cellStyle name="Note 2 6 2 4 2 8 2" xfId="8001"/>
    <cellStyle name="Note 2 6 2 4 2 9" xfId="8002"/>
    <cellStyle name="Note 2 6 2 5" xfId="8003"/>
    <cellStyle name="Note 2 6 2 5 2" xfId="8004"/>
    <cellStyle name="Note 2 6 2 6" xfId="8005"/>
    <cellStyle name="Note 2 6 2 6 2" xfId="8006"/>
    <cellStyle name="Note 2 6 2 7" xfId="8007"/>
    <cellStyle name="Note 2 6 2 7 2" xfId="8008"/>
    <cellStyle name="Note 2 6 2 8" xfId="8009"/>
    <cellStyle name="Note 2 6 2 8 2" xfId="8010"/>
    <cellStyle name="Note 2 6 2 9" xfId="8011"/>
    <cellStyle name="Note 2 6 2 9 2" xfId="8012"/>
    <cellStyle name="Note 2 6 3" xfId="8013"/>
    <cellStyle name="Note 2 6 3 10" xfId="8014"/>
    <cellStyle name="Note 2 6 3 10 2" xfId="8015"/>
    <cellStyle name="Note 2 6 3 11" xfId="8016"/>
    <cellStyle name="Note 2 6 3 11 2" xfId="8017"/>
    <cellStyle name="Note 2 6 3 12" xfId="8018"/>
    <cellStyle name="Note 2 6 3 2" xfId="8019"/>
    <cellStyle name="Note 2 6 3 2 10" xfId="8020"/>
    <cellStyle name="Note 2 6 3 2 2" xfId="8021"/>
    <cellStyle name="Note 2 6 3 2 2 2" xfId="8022"/>
    <cellStyle name="Note 2 6 3 2 2 2 2" xfId="8023"/>
    <cellStyle name="Note 2 6 3 2 2 2 2 2" xfId="8024"/>
    <cellStyle name="Note 2 6 3 2 2 2 3" xfId="8025"/>
    <cellStyle name="Note 2 6 3 2 2 2 3 2" xfId="8026"/>
    <cellStyle name="Note 2 6 3 2 2 2 4" xfId="8027"/>
    <cellStyle name="Note 2 6 3 2 2 2 4 2" xfId="8028"/>
    <cellStyle name="Note 2 6 3 2 2 2 5" xfId="8029"/>
    <cellStyle name="Note 2 6 3 2 2 2 5 2" xfId="8030"/>
    <cellStyle name="Note 2 6 3 2 2 2 6" xfId="8031"/>
    <cellStyle name="Note 2 6 3 2 2 2 6 2" xfId="8032"/>
    <cellStyle name="Note 2 6 3 2 2 2 7" xfId="8033"/>
    <cellStyle name="Note 2 6 3 2 2 2 7 2" xfId="8034"/>
    <cellStyle name="Note 2 6 3 2 2 2 8" xfId="8035"/>
    <cellStyle name="Note 2 6 3 2 2 2 8 2" xfId="8036"/>
    <cellStyle name="Note 2 6 3 2 2 2 9" xfId="8037"/>
    <cellStyle name="Note 2 6 3 2 3" xfId="8038"/>
    <cellStyle name="Note 2 6 3 2 3 2" xfId="8039"/>
    <cellStyle name="Note 2 6 3 2 4" xfId="8040"/>
    <cellStyle name="Note 2 6 3 2 4 2" xfId="8041"/>
    <cellStyle name="Note 2 6 3 2 5" xfId="8042"/>
    <cellStyle name="Note 2 6 3 2 5 2" xfId="8043"/>
    <cellStyle name="Note 2 6 3 2 6" xfId="8044"/>
    <cellStyle name="Note 2 6 3 2 6 2" xfId="8045"/>
    <cellStyle name="Note 2 6 3 2 7" xfId="8046"/>
    <cellStyle name="Note 2 6 3 2 7 2" xfId="8047"/>
    <cellStyle name="Note 2 6 3 2 8" xfId="8048"/>
    <cellStyle name="Note 2 6 3 2 8 2" xfId="8049"/>
    <cellStyle name="Note 2 6 3 2 9" xfId="8050"/>
    <cellStyle name="Note 2 6 3 2 9 2" xfId="8051"/>
    <cellStyle name="Note 2 6 3 3" xfId="8052"/>
    <cellStyle name="Note 2 6 3 3 10" xfId="8053"/>
    <cellStyle name="Note 2 6 3 3 2" xfId="8054"/>
    <cellStyle name="Note 2 6 3 3 2 2" xfId="8055"/>
    <cellStyle name="Note 2 6 3 3 2 2 2" xfId="8056"/>
    <cellStyle name="Note 2 6 3 3 2 2 2 2" xfId="8057"/>
    <cellStyle name="Note 2 6 3 3 2 2 3" xfId="8058"/>
    <cellStyle name="Note 2 6 3 3 2 2 3 2" xfId="8059"/>
    <cellStyle name="Note 2 6 3 3 2 2 4" xfId="8060"/>
    <cellStyle name="Note 2 6 3 3 2 2 4 2" xfId="8061"/>
    <cellStyle name="Note 2 6 3 3 2 2 5" xfId="8062"/>
    <cellStyle name="Note 2 6 3 3 2 2 5 2" xfId="8063"/>
    <cellStyle name="Note 2 6 3 3 2 2 6" xfId="8064"/>
    <cellStyle name="Note 2 6 3 3 2 2 6 2" xfId="8065"/>
    <cellStyle name="Note 2 6 3 3 2 2 7" xfId="8066"/>
    <cellStyle name="Note 2 6 3 3 2 2 7 2" xfId="8067"/>
    <cellStyle name="Note 2 6 3 3 2 2 8" xfId="8068"/>
    <cellStyle name="Note 2 6 3 3 2 2 8 2" xfId="8069"/>
    <cellStyle name="Note 2 6 3 3 2 2 9" xfId="8070"/>
    <cellStyle name="Note 2 6 3 3 3" xfId="8071"/>
    <cellStyle name="Note 2 6 3 3 3 2" xfId="8072"/>
    <cellStyle name="Note 2 6 3 3 4" xfId="8073"/>
    <cellStyle name="Note 2 6 3 3 4 2" xfId="8074"/>
    <cellStyle name="Note 2 6 3 3 5" xfId="8075"/>
    <cellStyle name="Note 2 6 3 3 5 2" xfId="8076"/>
    <cellStyle name="Note 2 6 3 3 6" xfId="8077"/>
    <cellStyle name="Note 2 6 3 3 6 2" xfId="8078"/>
    <cellStyle name="Note 2 6 3 3 7" xfId="8079"/>
    <cellStyle name="Note 2 6 3 3 7 2" xfId="8080"/>
    <cellStyle name="Note 2 6 3 3 8" xfId="8081"/>
    <cellStyle name="Note 2 6 3 3 8 2" xfId="8082"/>
    <cellStyle name="Note 2 6 3 3 9" xfId="8083"/>
    <cellStyle name="Note 2 6 3 3 9 2" xfId="8084"/>
    <cellStyle name="Note 2 6 3 4" xfId="8085"/>
    <cellStyle name="Note 2 6 3 4 2" xfId="8086"/>
    <cellStyle name="Note 2 6 3 4 2 2" xfId="8087"/>
    <cellStyle name="Note 2 6 3 4 2 2 2" xfId="8088"/>
    <cellStyle name="Note 2 6 3 4 2 3" xfId="8089"/>
    <cellStyle name="Note 2 6 3 4 2 3 2" xfId="8090"/>
    <cellStyle name="Note 2 6 3 4 2 4" xfId="8091"/>
    <cellStyle name="Note 2 6 3 4 2 4 2" xfId="8092"/>
    <cellStyle name="Note 2 6 3 4 2 5" xfId="8093"/>
    <cellStyle name="Note 2 6 3 4 2 5 2" xfId="8094"/>
    <cellStyle name="Note 2 6 3 4 2 6" xfId="8095"/>
    <cellStyle name="Note 2 6 3 4 2 6 2" xfId="8096"/>
    <cellStyle name="Note 2 6 3 4 2 7" xfId="8097"/>
    <cellStyle name="Note 2 6 3 4 2 7 2" xfId="8098"/>
    <cellStyle name="Note 2 6 3 4 2 8" xfId="8099"/>
    <cellStyle name="Note 2 6 3 4 2 8 2" xfId="8100"/>
    <cellStyle name="Note 2 6 3 4 2 9" xfId="8101"/>
    <cellStyle name="Note 2 6 3 5" xfId="8102"/>
    <cellStyle name="Note 2 6 3 5 2" xfId="8103"/>
    <cellStyle name="Note 2 6 3 6" xfId="8104"/>
    <cellStyle name="Note 2 6 3 6 2" xfId="8105"/>
    <cellStyle name="Note 2 6 3 7" xfId="8106"/>
    <cellStyle name="Note 2 6 3 7 2" xfId="8107"/>
    <cellStyle name="Note 2 6 3 8" xfId="8108"/>
    <cellStyle name="Note 2 6 3 8 2" xfId="8109"/>
    <cellStyle name="Note 2 6 3 9" xfId="8110"/>
    <cellStyle name="Note 2 6 3 9 2" xfId="8111"/>
    <cellStyle name="Note 2 6 4" xfId="8112"/>
    <cellStyle name="Note 2 6 4 10" xfId="8113"/>
    <cellStyle name="Note 2 6 4 2" xfId="8114"/>
    <cellStyle name="Note 2 6 4 2 2" xfId="8115"/>
    <cellStyle name="Note 2 6 4 2 2 2" xfId="8116"/>
    <cellStyle name="Note 2 6 4 2 2 2 2" xfId="8117"/>
    <cellStyle name="Note 2 6 4 2 2 3" xfId="8118"/>
    <cellStyle name="Note 2 6 4 2 2 3 2" xfId="8119"/>
    <cellStyle name="Note 2 6 4 2 2 4" xfId="8120"/>
    <cellStyle name="Note 2 6 4 2 2 4 2" xfId="8121"/>
    <cellStyle name="Note 2 6 4 2 2 5" xfId="8122"/>
    <cellStyle name="Note 2 6 4 2 2 5 2" xfId="8123"/>
    <cellStyle name="Note 2 6 4 2 2 6" xfId="8124"/>
    <cellStyle name="Note 2 6 4 2 2 6 2" xfId="8125"/>
    <cellStyle name="Note 2 6 4 2 2 7" xfId="8126"/>
    <cellStyle name="Note 2 6 4 2 2 7 2" xfId="8127"/>
    <cellStyle name="Note 2 6 4 2 2 8" xfId="8128"/>
    <cellStyle name="Note 2 6 4 2 2 8 2" xfId="8129"/>
    <cellStyle name="Note 2 6 4 2 2 9" xfId="8130"/>
    <cellStyle name="Note 2 6 4 3" xfId="8131"/>
    <cellStyle name="Note 2 6 4 3 2" xfId="8132"/>
    <cellStyle name="Note 2 6 4 4" xfId="8133"/>
    <cellStyle name="Note 2 6 4 4 2" xfId="8134"/>
    <cellStyle name="Note 2 6 4 5" xfId="8135"/>
    <cellStyle name="Note 2 6 4 5 2" xfId="8136"/>
    <cellStyle name="Note 2 6 4 6" xfId="8137"/>
    <cellStyle name="Note 2 6 4 6 2" xfId="8138"/>
    <cellStyle name="Note 2 6 4 7" xfId="8139"/>
    <cellStyle name="Note 2 6 4 7 2" xfId="8140"/>
    <cellStyle name="Note 2 6 4 8" xfId="8141"/>
    <cellStyle name="Note 2 6 4 8 2" xfId="8142"/>
    <cellStyle name="Note 2 6 4 9" xfId="8143"/>
    <cellStyle name="Note 2 6 4 9 2" xfId="8144"/>
    <cellStyle name="Note 2 6 5" xfId="8145"/>
    <cellStyle name="Note 2 6 5 10" xfId="8146"/>
    <cellStyle name="Note 2 6 5 2" xfId="8147"/>
    <cellStyle name="Note 2 6 5 2 2" xfId="8148"/>
    <cellStyle name="Note 2 6 5 2 2 2" xfId="8149"/>
    <cellStyle name="Note 2 6 5 2 2 2 2" xfId="8150"/>
    <cellStyle name="Note 2 6 5 2 2 3" xfId="8151"/>
    <cellStyle name="Note 2 6 5 2 2 3 2" xfId="8152"/>
    <cellStyle name="Note 2 6 5 2 2 4" xfId="8153"/>
    <cellStyle name="Note 2 6 5 2 2 4 2" xfId="8154"/>
    <cellStyle name="Note 2 6 5 2 2 5" xfId="8155"/>
    <cellStyle name="Note 2 6 5 2 2 5 2" xfId="8156"/>
    <cellStyle name="Note 2 6 5 2 2 6" xfId="8157"/>
    <cellStyle name="Note 2 6 5 2 2 6 2" xfId="8158"/>
    <cellStyle name="Note 2 6 5 2 2 7" xfId="8159"/>
    <cellStyle name="Note 2 6 5 2 2 7 2" xfId="8160"/>
    <cellStyle name="Note 2 6 5 2 2 8" xfId="8161"/>
    <cellStyle name="Note 2 6 5 2 2 8 2" xfId="8162"/>
    <cellStyle name="Note 2 6 5 2 2 9" xfId="8163"/>
    <cellStyle name="Note 2 6 5 3" xfId="8164"/>
    <cellStyle name="Note 2 6 5 3 2" xfId="8165"/>
    <cellStyle name="Note 2 6 5 4" xfId="8166"/>
    <cellStyle name="Note 2 6 5 4 2" xfId="8167"/>
    <cellStyle name="Note 2 6 5 5" xfId="8168"/>
    <cellStyle name="Note 2 6 5 5 2" xfId="8169"/>
    <cellStyle name="Note 2 6 5 6" xfId="8170"/>
    <cellStyle name="Note 2 6 5 6 2" xfId="8171"/>
    <cellStyle name="Note 2 6 5 7" xfId="8172"/>
    <cellStyle name="Note 2 6 5 7 2" xfId="8173"/>
    <cellStyle name="Note 2 6 5 8" xfId="8174"/>
    <cellStyle name="Note 2 6 5 8 2" xfId="8175"/>
    <cellStyle name="Note 2 6 5 9" xfId="8176"/>
    <cellStyle name="Note 2 6 5 9 2" xfId="8177"/>
    <cellStyle name="Note 2 6 6" xfId="8178"/>
    <cellStyle name="Note 2 6 6 10" xfId="8179"/>
    <cellStyle name="Note 2 6 6 2" xfId="8180"/>
    <cellStyle name="Note 2 6 6 2 2" xfId="8181"/>
    <cellStyle name="Note 2 6 6 2 2 2" xfId="8182"/>
    <cellStyle name="Note 2 6 6 2 2 2 2" xfId="8183"/>
    <cellStyle name="Note 2 6 6 2 2 3" xfId="8184"/>
    <cellStyle name="Note 2 6 6 2 2 3 2" xfId="8185"/>
    <cellStyle name="Note 2 6 6 2 2 4" xfId="8186"/>
    <cellStyle name="Note 2 6 6 2 2 4 2" xfId="8187"/>
    <cellStyle name="Note 2 6 6 2 2 5" xfId="8188"/>
    <cellStyle name="Note 2 6 6 2 2 5 2" xfId="8189"/>
    <cellStyle name="Note 2 6 6 2 2 6" xfId="8190"/>
    <cellStyle name="Note 2 6 6 2 2 6 2" xfId="8191"/>
    <cellStyle name="Note 2 6 6 2 2 7" xfId="8192"/>
    <cellStyle name="Note 2 6 6 2 2 7 2" xfId="8193"/>
    <cellStyle name="Note 2 6 6 2 2 8" xfId="8194"/>
    <cellStyle name="Note 2 6 6 2 2 8 2" xfId="8195"/>
    <cellStyle name="Note 2 6 6 2 2 9" xfId="8196"/>
    <cellStyle name="Note 2 6 6 3" xfId="8197"/>
    <cellStyle name="Note 2 6 6 3 2" xfId="8198"/>
    <cellStyle name="Note 2 6 6 4" xfId="8199"/>
    <cellStyle name="Note 2 6 6 4 2" xfId="8200"/>
    <cellStyle name="Note 2 6 6 5" xfId="8201"/>
    <cellStyle name="Note 2 6 6 5 2" xfId="8202"/>
    <cellStyle name="Note 2 6 6 6" xfId="8203"/>
    <cellStyle name="Note 2 6 6 6 2" xfId="8204"/>
    <cellStyle name="Note 2 6 6 7" xfId="8205"/>
    <cellStyle name="Note 2 6 6 7 2" xfId="8206"/>
    <cellStyle name="Note 2 6 6 8" xfId="8207"/>
    <cellStyle name="Note 2 6 6 8 2" xfId="8208"/>
    <cellStyle name="Note 2 6 6 9" xfId="8209"/>
    <cellStyle name="Note 2 6 6 9 2" xfId="8210"/>
    <cellStyle name="Note 2 6 7" xfId="8211"/>
    <cellStyle name="Note 2 6 7 10" xfId="8212"/>
    <cellStyle name="Note 2 6 7 2" xfId="8213"/>
    <cellStyle name="Note 2 6 7 2 2" xfId="8214"/>
    <cellStyle name="Note 2 6 7 2 2 2" xfId="8215"/>
    <cellStyle name="Note 2 6 7 2 2 2 2" xfId="8216"/>
    <cellStyle name="Note 2 6 7 2 2 3" xfId="8217"/>
    <cellStyle name="Note 2 6 7 2 2 3 2" xfId="8218"/>
    <cellStyle name="Note 2 6 7 2 2 4" xfId="8219"/>
    <cellStyle name="Note 2 6 7 2 2 4 2" xfId="8220"/>
    <cellStyle name="Note 2 6 7 2 2 5" xfId="8221"/>
    <cellStyle name="Note 2 6 7 2 2 5 2" xfId="8222"/>
    <cellStyle name="Note 2 6 7 2 2 6" xfId="8223"/>
    <cellStyle name="Note 2 6 7 2 2 6 2" xfId="8224"/>
    <cellStyle name="Note 2 6 7 2 2 7" xfId="8225"/>
    <cellStyle name="Note 2 6 7 2 2 7 2" xfId="8226"/>
    <cellStyle name="Note 2 6 7 2 2 8" xfId="8227"/>
    <cellStyle name="Note 2 6 7 2 2 8 2" xfId="8228"/>
    <cellStyle name="Note 2 6 7 2 2 9" xfId="8229"/>
    <cellStyle name="Note 2 6 7 3" xfId="8230"/>
    <cellStyle name="Note 2 6 7 3 2" xfId="8231"/>
    <cellStyle name="Note 2 6 7 4" xfId="8232"/>
    <cellStyle name="Note 2 6 7 4 2" xfId="8233"/>
    <cellStyle name="Note 2 6 7 5" xfId="8234"/>
    <cellStyle name="Note 2 6 7 5 2" xfId="8235"/>
    <cellStyle name="Note 2 6 7 6" xfId="8236"/>
    <cellStyle name="Note 2 6 7 6 2" xfId="8237"/>
    <cellStyle name="Note 2 6 7 7" xfId="8238"/>
    <cellStyle name="Note 2 6 7 7 2" xfId="8239"/>
    <cellStyle name="Note 2 6 7 8" xfId="8240"/>
    <cellStyle name="Note 2 6 7 8 2" xfId="8241"/>
    <cellStyle name="Note 2 6 7 9" xfId="8242"/>
    <cellStyle name="Note 2 6 7 9 2" xfId="8243"/>
    <cellStyle name="Note 2 6 8" xfId="8244"/>
    <cellStyle name="Note 2 6 8 10" xfId="8245"/>
    <cellStyle name="Note 2 6 8 2" xfId="8246"/>
    <cellStyle name="Note 2 6 8 2 2" xfId="8247"/>
    <cellStyle name="Note 2 6 8 2 2 2" xfId="8248"/>
    <cellStyle name="Note 2 6 8 2 2 2 2" xfId="8249"/>
    <cellStyle name="Note 2 6 8 2 2 3" xfId="8250"/>
    <cellStyle name="Note 2 6 8 2 2 3 2" xfId="8251"/>
    <cellStyle name="Note 2 6 8 2 2 4" xfId="8252"/>
    <cellStyle name="Note 2 6 8 2 2 4 2" xfId="8253"/>
    <cellStyle name="Note 2 6 8 2 2 5" xfId="8254"/>
    <cellStyle name="Note 2 6 8 2 2 5 2" xfId="8255"/>
    <cellStyle name="Note 2 6 8 2 2 6" xfId="8256"/>
    <cellStyle name="Note 2 6 8 2 2 6 2" xfId="8257"/>
    <cellStyle name="Note 2 6 8 2 2 7" xfId="8258"/>
    <cellStyle name="Note 2 6 8 2 2 7 2" xfId="8259"/>
    <cellStyle name="Note 2 6 8 2 2 8" xfId="8260"/>
    <cellStyle name="Note 2 6 8 2 2 8 2" xfId="8261"/>
    <cellStyle name="Note 2 6 8 2 2 9" xfId="8262"/>
    <cellStyle name="Note 2 6 8 3" xfId="8263"/>
    <cellStyle name="Note 2 6 8 3 2" xfId="8264"/>
    <cellStyle name="Note 2 6 8 4" xfId="8265"/>
    <cellStyle name="Note 2 6 8 4 2" xfId="8266"/>
    <cellStyle name="Note 2 6 8 5" xfId="8267"/>
    <cellStyle name="Note 2 6 8 5 2" xfId="8268"/>
    <cellStyle name="Note 2 6 8 6" xfId="8269"/>
    <cellStyle name="Note 2 6 8 6 2" xfId="8270"/>
    <cellStyle name="Note 2 6 8 7" xfId="8271"/>
    <cellStyle name="Note 2 6 8 7 2" xfId="8272"/>
    <cellStyle name="Note 2 6 8 8" xfId="8273"/>
    <cellStyle name="Note 2 6 8 8 2" xfId="8274"/>
    <cellStyle name="Note 2 6 8 9" xfId="8275"/>
    <cellStyle name="Note 2 6 8 9 2" xfId="8276"/>
    <cellStyle name="Note 2 6 9" xfId="8277"/>
    <cellStyle name="Note 2 6 9 2" xfId="8278"/>
    <cellStyle name="Note 2 6 9 2 2" xfId="8279"/>
    <cellStyle name="Note 2 6 9 2 2 2" xfId="8280"/>
    <cellStyle name="Note 2 6 9 2 3" xfId="8281"/>
    <cellStyle name="Note 2 6 9 2 3 2" xfId="8282"/>
    <cellStyle name="Note 2 6 9 2 4" xfId="8283"/>
    <cellStyle name="Note 2 6 9 2 4 2" xfId="8284"/>
    <cellStyle name="Note 2 6 9 2 5" xfId="8285"/>
    <cellStyle name="Note 2 6 9 2 5 2" xfId="8286"/>
    <cellStyle name="Note 2 6 9 2 6" xfId="8287"/>
    <cellStyle name="Note 2 6 9 2 6 2" xfId="8288"/>
    <cellStyle name="Note 2 6 9 2 7" xfId="8289"/>
    <cellStyle name="Note 2 6 9 2 7 2" xfId="8290"/>
    <cellStyle name="Note 2 6 9 2 8" xfId="8291"/>
    <cellStyle name="Note 2 6 9 2 8 2" xfId="8292"/>
    <cellStyle name="Note 2 6 9 2 9" xfId="8293"/>
    <cellStyle name="Note 2 7" xfId="8294"/>
    <cellStyle name="Note 2 7 2" xfId="8295"/>
    <cellStyle name="Note 2 7 2 2" xfId="8296"/>
    <cellStyle name="Note 2 7 2 2 2" xfId="8297"/>
    <cellStyle name="Note 2 7 2 3" xfId="8298"/>
    <cellStyle name="Note 2 7 2 3 2" xfId="8299"/>
    <cellStyle name="Note 2 7 2 4" xfId="8300"/>
    <cellStyle name="Note 2 7 2 4 2" xfId="8301"/>
    <cellStyle name="Note 2 7 2 5" xfId="8302"/>
    <cellStyle name="Note 2 7 2 5 2" xfId="8303"/>
    <cellStyle name="Note 2 7 2 6" xfId="8304"/>
    <cellStyle name="Note 2 7 2 6 2" xfId="8305"/>
    <cellStyle name="Note 2 7 2 7" xfId="8306"/>
    <cellStyle name="Note 2 7 2 7 2" xfId="8307"/>
    <cellStyle name="Note 2 7 2 8" xfId="8308"/>
    <cellStyle name="Note 2 7 2 8 2" xfId="8309"/>
    <cellStyle name="Note 2 7 2 9" xfId="8310"/>
    <cellStyle name="Note 2 8" xfId="8311"/>
    <cellStyle name="Note 2 8 2" xfId="8312"/>
    <cellStyle name="Note 2 8 2 2" xfId="8313"/>
    <cellStyle name="Note 2 8 2 2 2" xfId="8314"/>
    <cellStyle name="Note 2 8 2 3" xfId="8315"/>
    <cellStyle name="Note 2 8 2 3 2" xfId="8316"/>
    <cellStyle name="Note 2 8 2 4" xfId="8317"/>
    <cellStyle name="Note 2 8 2 4 2" xfId="8318"/>
    <cellStyle name="Note 2 8 2 5" xfId="8319"/>
    <cellStyle name="Note 2 8 2 5 2" xfId="8320"/>
    <cellStyle name="Note 2 8 2 6" xfId="8321"/>
    <cellStyle name="Note 2 8 2 6 2" xfId="8322"/>
    <cellStyle name="Note 2 8 2 7" xfId="8323"/>
    <cellStyle name="Note 2 8 2 7 2" xfId="8324"/>
    <cellStyle name="Note 2 8 2 8" xfId="8325"/>
    <cellStyle name="Note 2 8 2 8 2" xfId="8326"/>
    <cellStyle name="Note 2 8 2 9" xfId="8327"/>
    <cellStyle name="Note 2 9" xfId="8328"/>
    <cellStyle name="Note 2 9 2" xfId="8329"/>
    <cellStyle name="Note 2 9 2 2" xfId="8330"/>
    <cellStyle name="Note 2 9 3" xfId="8331"/>
    <cellStyle name="Note 2 9 3 2" xfId="8332"/>
    <cellStyle name="Note 2 9 4" xfId="8333"/>
    <cellStyle name="Note 2 9 4 2" xfId="8334"/>
    <cellStyle name="Note 2 9 5" xfId="8335"/>
    <cellStyle name="Note 2 9 5 2" xfId="8336"/>
    <cellStyle name="Note 2 9 6" xfId="8337"/>
    <cellStyle name="Note 2 9 6 2" xfId="8338"/>
    <cellStyle name="Note 2 9 7" xfId="8339"/>
    <cellStyle name="Note 2 9 7 2" xfId="8340"/>
    <cellStyle name="Note 2 9 8" xfId="8341"/>
    <cellStyle name="Note 2 9 8 2" xfId="8342"/>
    <cellStyle name="Note 2 9 9" xfId="8343"/>
    <cellStyle name="Note 3" xfId="1173"/>
    <cellStyle name="Note 3 2" xfId="8345"/>
    <cellStyle name="Note 3 2 10" xfId="8346"/>
    <cellStyle name="Note 3 2 10 2" xfId="8347"/>
    <cellStyle name="Note 3 2 10 2 2" xfId="8348"/>
    <cellStyle name="Note 3 2 10 2 2 2" xfId="8349"/>
    <cellStyle name="Note 3 2 10 2 3" xfId="8350"/>
    <cellStyle name="Note 3 2 10 2 3 2" xfId="8351"/>
    <cellStyle name="Note 3 2 10 2 4" xfId="8352"/>
    <cellStyle name="Note 3 2 10 2 4 2" xfId="8353"/>
    <cellStyle name="Note 3 2 10 2 5" xfId="8354"/>
    <cellStyle name="Note 3 2 10 2 5 2" xfId="8355"/>
    <cellStyle name="Note 3 2 10 2 6" xfId="8356"/>
    <cellStyle name="Note 3 2 10 2 6 2" xfId="8357"/>
    <cellStyle name="Note 3 2 10 2 7" xfId="8358"/>
    <cellStyle name="Note 3 2 10 2 7 2" xfId="8359"/>
    <cellStyle name="Note 3 2 10 2 8" xfId="8360"/>
    <cellStyle name="Note 3 2 10 2 8 2" xfId="8361"/>
    <cellStyle name="Note 3 2 10 2 9" xfId="8362"/>
    <cellStyle name="Note 3 2 11" xfId="8363"/>
    <cellStyle name="Note 3 2 11 2" xfId="8364"/>
    <cellStyle name="Note 3 2 12" xfId="8365"/>
    <cellStyle name="Note 3 2 12 2" xfId="8366"/>
    <cellStyle name="Note 3 2 13" xfId="8367"/>
    <cellStyle name="Note 3 2 13 2" xfId="8368"/>
    <cellStyle name="Note 3 2 14" xfId="8369"/>
    <cellStyle name="Note 3 2 14 2" xfId="8370"/>
    <cellStyle name="Note 3 2 15" xfId="8371"/>
    <cellStyle name="Note 3 2 15 2" xfId="8372"/>
    <cellStyle name="Note 3 2 16" xfId="8373"/>
    <cellStyle name="Note 3 2 16 2" xfId="8374"/>
    <cellStyle name="Note 3 2 17" xfId="8375"/>
    <cellStyle name="Note 3 2 17 2" xfId="8376"/>
    <cellStyle name="Note 3 2 18" xfId="8377"/>
    <cellStyle name="Note 3 2 2" xfId="8378"/>
    <cellStyle name="Note 3 2 2 10" xfId="8379"/>
    <cellStyle name="Note 3 2 2 10 2" xfId="8380"/>
    <cellStyle name="Note 3 2 2 11" xfId="8381"/>
    <cellStyle name="Note 3 2 2 11 2" xfId="8382"/>
    <cellStyle name="Note 3 2 2 12" xfId="8383"/>
    <cellStyle name="Note 3 2 2 12 2" xfId="8384"/>
    <cellStyle name="Note 3 2 2 13" xfId="8385"/>
    <cellStyle name="Note 3 2 2 13 2" xfId="8386"/>
    <cellStyle name="Note 3 2 2 14" xfId="8387"/>
    <cellStyle name="Note 3 2 2 14 2" xfId="8388"/>
    <cellStyle name="Note 3 2 2 15" xfId="8389"/>
    <cellStyle name="Note 3 2 2 15 2" xfId="8390"/>
    <cellStyle name="Note 3 2 2 16" xfId="8391"/>
    <cellStyle name="Note 3 2 2 16 2" xfId="8392"/>
    <cellStyle name="Note 3 2 2 17" xfId="8393"/>
    <cellStyle name="Note 3 2 2 2" xfId="8394"/>
    <cellStyle name="Note 3 2 2 2 10" xfId="8395"/>
    <cellStyle name="Note 3 2 2 2 10 2" xfId="8396"/>
    <cellStyle name="Note 3 2 2 2 11" xfId="8397"/>
    <cellStyle name="Note 3 2 2 2 11 2" xfId="8398"/>
    <cellStyle name="Note 3 2 2 2 12" xfId="8399"/>
    <cellStyle name="Note 3 2 2 2 2" xfId="8400"/>
    <cellStyle name="Note 3 2 2 2 2 10" xfId="8401"/>
    <cellStyle name="Note 3 2 2 2 2 2" xfId="8402"/>
    <cellStyle name="Note 3 2 2 2 2 2 2" xfId="8403"/>
    <cellStyle name="Note 3 2 2 2 2 2 2 2" xfId="8404"/>
    <cellStyle name="Note 3 2 2 2 2 2 2 2 2" xfId="8405"/>
    <cellStyle name="Note 3 2 2 2 2 2 2 3" xfId="8406"/>
    <cellStyle name="Note 3 2 2 2 2 2 2 3 2" xfId="8407"/>
    <cellStyle name="Note 3 2 2 2 2 2 2 4" xfId="8408"/>
    <cellStyle name="Note 3 2 2 2 2 2 2 4 2" xfId="8409"/>
    <cellStyle name="Note 3 2 2 2 2 2 2 5" xfId="8410"/>
    <cellStyle name="Note 3 2 2 2 2 2 2 5 2" xfId="8411"/>
    <cellStyle name="Note 3 2 2 2 2 2 2 6" xfId="8412"/>
    <cellStyle name="Note 3 2 2 2 2 2 2 6 2" xfId="8413"/>
    <cellStyle name="Note 3 2 2 2 2 2 2 7" xfId="8414"/>
    <cellStyle name="Note 3 2 2 2 2 2 2 7 2" xfId="8415"/>
    <cellStyle name="Note 3 2 2 2 2 2 2 8" xfId="8416"/>
    <cellStyle name="Note 3 2 2 2 2 2 2 8 2" xfId="8417"/>
    <cellStyle name="Note 3 2 2 2 2 2 2 9" xfId="8418"/>
    <cellStyle name="Note 3 2 2 2 2 3" xfId="8419"/>
    <cellStyle name="Note 3 2 2 2 2 3 2" xfId="8420"/>
    <cellStyle name="Note 3 2 2 2 2 4" xfId="8421"/>
    <cellStyle name="Note 3 2 2 2 2 4 2" xfId="8422"/>
    <cellStyle name="Note 3 2 2 2 2 5" xfId="8423"/>
    <cellStyle name="Note 3 2 2 2 2 5 2" xfId="8424"/>
    <cellStyle name="Note 3 2 2 2 2 6" xfId="8425"/>
    <cellStyle name="Note 3 2 2 2 2 6 2" xfId="8426"/>
    <cellStyle name="Note 3 2 2 2 2 7" xfId="8427"/>
    <cellStyle name="Note 3 2 2 2 2 7 2" xfId="8428"/>
    <cellStyle name="Note 3 2 2 2 2 8" xfId="8429"/>
    <cellStyle name="Note 3 2 2 2 2 8 2" xfId="8430"/>
    <cellStyle name="Note 3 2 2 2 2 9" xfId="8431"/>
    <cellStyle name="Note 3 2 2 2 2 9 2" xfId="8432"/>
    <cellStyle name="Note 3 2 2 2 3" xfId="8433"/>
    <cellStyle name="Note 3 2 2 2 3 10" xfId="8434"/>
    <cellStyle name="Note 3 2 2 2 3 2" xfId="8435"/>
    <cellStyle name="Note 3 2 2 2 3 2 2" xfId="8436"/>
    <cellStyle name="Note 3 2 2 2 3 2 2 2" xfId="8437"/>
    <cellStyle name="Note 3 2 2 2 3 2 2 2 2" xfId="8438"/>
    <cellStyle name="Note 3 2 2 2 3 2 2 3" xfId="8439"/>
    <cellStyle name="Note 3 2 2 2 3 2 2 3 2" xfId="8440"/>
    <cellStyle name="Note 3 2 2 2 3 2 2 4" xfId="8441"/>
    <cellStyle name="Note 3 2 2 2 3 2 2 4 2" xfId="8442"/>
    <cellStyle name="Note 3 2 2 2 3 2 2 5" xfId="8443"/>
    <cellStyle name="Note 3 2 2 2 3 2 2 5 2" xfId="8444"/>
    <cellStyle name="Note 3 2 2 2 3 2 2 6" xfId="8445"/>
    <cellStyle name="Note 3 2 2 2 3 2 2 6 2" xfId="8446"/>
    <cellStyle name="Note 3 2 2 2 3 2 2 7" xfId="8447"/>
    <cellStyle name="Note 3 2 2 2 3 2 2 7 2" xfId="8448"/>
    <cellStyle name="Note 3 2 2 2 3 2 2 8" xfId="8449"/>
    <cellStyle name="Note 3 2 2 2 3 2 2 8 2" xfId="8450"/>
    <cellStyle name="Note 3 2 2 2 3 2 2 9" xfId="8451"/>
    <cellStyle name="Note 3 2 2 2 3 3" xfId="8452"/>
    <cellStyle name="Note 3 2 2 2 3 3 2" xfId="8453"/>
    <cellStyle name="Note 3 2 2 2 3 4" xfId="8454"/>
    <cellStyle name="Note 3 2 2 2 3 4 2" xfId="8455"/>
    <cellStyle name="Note 3 2 2 2 3 5" xfId="8456"/>
    <cellStyle name="Note 3 2 2 2 3 5 2" xfId="8457"/>
    <cellStyle name="Note 3 2 2 2 3 6" xfId="8458"/>
    <cellStyle name="Note 3 2 2 2 3 6 2" xfId="8459"/>
    <cellStyle name="Note 3 2 2 2 3 7" xfId="8460"/>
    <cellStyle name="Note 3 2 2 2 3 7 2" xfId="8461"/>
    <cellStyle name="Note 3 2 2 2 3 8" xfId="8462"/>
    <cellStyle name="Note 3 2 2 2 3 8 2" xfId="8463"/>
    <cellStyle name="Note 3 2 2 2 3 9" xfId="8464"/>
    <cellStyle name="Note 3 2 2 2 3 9 2" xfId="8465"/>
    <cellStyle name="Note 3 2 2 2 4" xfId="8466"/>
    <cellStyle name="Note 3 2 2 2 4 2" xfId="8467"/>
    <cellStyle name="Note 3 2 2 2 4 2 2" xfId="8468"/>
    <cellStyle name="Note 3 2 2 2 4 2 2 2" xfId="8469"/>
    <cellStyle name="Note 3 2 2 2 4 2 3" xfId="8470"/>
    <cellStyle name="Note 3 2 2 2 4 2 3 2" xfId="8471"/>
    <cellStyle name="Note 3 2 2 2 4 2 4" xfId="8472"/>
    <cellStyle name="Note 3 2 2 2 4 2 4 2" xfId="8473"/>
    <cellStyle name="Note 3 2 2 2 4 2 5" xfId="8474"/>
    <cellStyle name="Note 3 2 2 2 4 2 5 2" xfId="8475"/>
    <cellStyle name="Note 3 2 2 2 4 2 6" xfId="8476"/>
    <cellStyle name="Note 3 2 2 2 4 2 6 2" xfId="8477"/>
    <cellStyle name="Note 3 2 2 2 4 2 7" xfId="8478"/>
    <cellStyle name="Note 3 2 2 2 4 2 7 2" xfId="8479"/>
    <cellStyle name="Note 3 2 2 2 4 2 8" xfId="8480"/>
    <cellStyle name="Note 3 2 2 2 4 2 8 2" xfId="8481"/>
    <cellStyle name="Note 3 2 2 2 4 2 9" xfId="8482"/>
    <cellStyle name="Note 3 2 2 2 5" xfId="8483"/>
    <cellStyle name="Note 3 2 2 2 5 2" xfId="8484"/>
    <cellStyle name="Note 3 2 2 2 6" xfId="8485"/>
    <cellStyle name="Note 3 2 2 2 6 2" xfId="8486"/>
    <cellStyle name="Note 3 2 2 2 7" xfId="8487"/>
    <cellStyle name="Note 3 2 2 2 7 2" xfId="8488"/>
    <cellStyle name="Note 3 2 2 2 8" xfId="8489"/>
    <cellStyle name="Note 3 2 2 2 8 2" xfId="8490"/>
    <cellStyle name="Note 3 2 2 2 9" xfId="8491"/>
    <cellStyle name="Note 3 2 2 2 9 2" xfId="8492"/>
    <cellStyle name="Note 3 2 2 3" xfId="8493"/>
    <cellStyle name="Note 3 2 2 3 10" xfId="8494"/>
    <cellStyle name="Note 3 2 2 3 10 2" xfId="8495"/>
    <cellStyle name="Note 3 2 2 3 11" xfId="8496"/>
    <cellStyle name="Note 3 2 2 3 11 2" xfId="8497"/>
    <cellStyle name="Note 3 2 2 3 12" xfId="8498"/>
    <cellStyle name="Note 3 2 2 3 2" xfId="8499"/>
    <cellStyle name="Note 3 2 2 3 2 10" xfId="8500"/>
    <cellStyle name="Note 3 2 2 3 2 2" xfId="8501"/>
    <cellStyle name="Note 3 2 2 3 2 2 2" xfId="8502"/>
    <cellStyle name="Note 3 2 2 3 2 2 2 2" xfId="8503"/>
    <cellStyle name="Note 3 2 2 3 2 2 2 2 2" xfId="8504"/>
    <cellStyle name="Note 3 2 2 3 2 2 2 3" xfId="8505"/>
    <cellStyle name="Note 3 2 2 3 2 2 2 3 2" xfId="8506"/>
    <cellStyle name="Note 3 2 2 3 2 2 2 4" xfId="8507"/>
    <cellStyle name="Note 3 2 2 3 2 2 2 4 2" xfId="8508"/>
    <cellStyle name="Note 3 2 2 3 2 2 2 5" xfId="8509"/>
    <cellStyle name="Note 3 2 2 3 2 2 2 5 2" xfId="8510"/>
    <cellStyle name="Note 3 2 2 3 2 2 2 6" xfId="8511"/>
    <cellStyle name="Note 3 2 2 3 2 2 2 6 2" xfId="8512"/>
    <cellStyle name="Note 3 2 2 3 2 2 2 7" xfId="8513"/>
    <cellStyle name="Note 3 2 2 3 2 2 2 7 2" xfId="8514"/>
    <cellStyle name="Note 3 2 2 3 2 2 2 8" xfId="8515"/>
    <cellStyle name="Note 3 2 2 3 2 2 2 8 2" xfId="8516"/>
    <cellStyle name="Note 3 2 2 3 2 2 2 9" xfId="8517"/>
    <cellStyle name="Note 3 2 2 3 2 3" xfId="8518"/>
    <cellStyle name="Note 3 2 2 3 2 3 2" xfId="8519"/>
    <cellStyle name="Note 3 2 2 3 2 4" xfId="8520"/>
    <cellStyle name="Note 3 2 2 3 2 4 2" xfId="8521"/>
    <cellStyle name="Note 3 2 2 3 2 5" xfId="8522"/>
    <cellStyle name="Note 3 2 2 3 2 5 2" xfId="8523"/>
    <cellStyle name="Note 3 2 2 3 2 6" xfId="8524"/>
    <cellStyle name="Note 3 2 2 3 2 6 2" xfId="8525"/>
    <cellStyle name="Note 3 2 2 3 2 7" xfId="8526"/>
    <cellStyle name="Note 3 2 2 3 2 7 2" xfId="8527"/>
    <cellStyle name="Note 3 2 2 3 2 8" xfId="8528"/>
    <cellStyle name="Note 3 2 2 3 2 8 2" xfId="8529"/>
    <cellStyle name="Note 3 2 2 3 2 9" xfId="8530"/>
    <cellStyle name="Note 3 2 2 3 2 9 2" xfId="8531"/>
    <cellStyle name="Note 3 2 2 3 3" xfId="8532"/>
    <cellStyle name="Note 3 2 2 3 3 10" xfId="8533"/>
    <cellStyle name="Note 3 2 2 3 3 2" xfId="8534"/>
    <cellStyle name="Note 3 2 2 3 3 2 2" xfId="8535"/>
    <cellStyle name="Note 3 2 2 3 3 2 2 2" xfId="8536"/>
    <cellStyle name="Note 3 2 2 3 3 2 2 2 2" xfId="8537"/>
    <cellStyle name="Note 3 2 2 3 3 2 2 3" xfId="8538"/>
    <cellStyle name="Note 3 2 2 3 3 2 2 3 2" xfId="8539"/>
    <cellStyle name="Note 3 2 2 3 3 2 2 4" xfId="8540"/>
    <cellStyle name="Note 3 2 2 3 3 2 2 4 2" xfId="8541"/>
    <cellStyle name="Note 3 2 2 3 3 2 2 5" xfId="8542"/>
    <cellStyle name="Note 3 2 2 3 3 2 2 5 2" xfId="8543"/>
    <cellStyle name="Note 3 2 2 3 3 2 2 6" xfId="8544"/>
    <cellStyle name="Note 3 2 2 3 3 2 2 6 2" xfId="8545"/>
    <cellStyle name="Note 3 2 2 3 3 2 2 7" xfId="8546"/>
    <cellStyle name="Note 3 2 2 3 3 2 2 7 2" xfId="8547"/>
    <cellStyle name="Note 3 2 2 3 3 2 2 8" xfId="8548"/>
    <cellStyle name="Note 3 2 2 3 3 2 2 8 2" xfId="8549"/>
    <cellStyle name="Note 3 2 2 3 3 2 2 9" xfId="8550"/>
    <cellStyle name="Note 3 2 2 3 3 3" xfId="8551"/>
    <cellStyle name="Note 3 2 2 3 3 3 2" xfId="8552"/>
    <cellStyle name="Note 3 2 2 3 3 4" xfId="8553"/>
    <cellStyle name="Note 3 2 2 3 3 4 2" xfId="8554"/>
    <cellStyle name="Note 3 2 2 3 3 5" xfId="8555"/>
    <cellStyle name="Note 3 2 2 3 3 5 2" xfId="8556"/>
    <cellStyle name="Note 3 2 2 3 3 6" xfId="8557"/>
    <cellStyle name="Note 3 2 2 3 3 6 2" xfId="8558"/>
    <cellStyle name="Note 3 2 2 3 3 7" xfId="8559"/>
    <cellStyle name="Note 3 2 2 3 3 7 2" xfId="8560"/>
    <cellStyle name="Note 3 2 2 3 3 8" xfId="8561"/>
    <cellStyle name="Note 3 2 2 3 3 8 2" xfId="8562"/>
    <cellStyle name="Note 3 2 2 3 3 9" xfId="8563"/>
    <cellStyle name="Note 3 2 2 3 3 9 2" xfId="8564"/>
    <cellStyle name="Note 3 2 2 3 4" xfId="8565"/>
    <cellStyle name="Note 3 2 2 3 4 2" xfId="8566"/>
    <cellStyle name="Note 3 2 2 3 4 2 2" xfId="8567"/>
    <cellStyle name="Note 3 2 2 3 4 2 2 2" xfId="8568"/>
    <cellStyle name="Note 3 2 2 3 4 2 3" xfId="8569"/>
    <cellStyle name="Note 3 2 2 3 4 2 3 2" xfId="8570"/>
    <cellStyle name="Note 3 2 2 3 4 2 4" xfId="8571"/>
    <cellStyle name="Note 3 2 2 3 4 2 4 2" xfId="8572"/>
    <cellStyle name="Note 3 2 2 3 4 2 5" xfId="8573"/>
    <cellStyle name="Note 3 2 2 3 4 2 5 2" xfId="8574"/>
    <cellStyle name="Note 3 2 2 3 4 2 6" xfId="8575"/>
    <cellStyle name="Note 3 2 2 3 4 2 6 2" xfId="8576"/>
    <cellStyle name="Note 3 2 2 3 4 2 7" xfId="8577"/>
    <cellStyle name="Note 3 2 2 3 4 2 7 2" xfId="8578"/>
    <cellStyle name="Note 3 2 2 3 4 2 8" xfId="8579"/>
    <cellStyle name="Note 3 2 2 3 4 2 8 2" xfId="8580"/>
    <cellStyle name="Note 3 2 2 3 4 2 9" xfId="8581"/>
    <cellStyle name="Note 3 2 2 3 5" xfId="8582"/>
    <cellStyle name="Note 3 2 2 3 5 2" xfId="8583"/>
    <cellStyle name="Note 3 2 2 3 6" xfId="8584"/>
    <cellStyle name="Note 3 2 2 3 6 2" xfId="8585"/>
    <cellStyle name="Note 3 2 2 3 7" xfId="8586"/>
    <cellStyle name="Note 3 2 2 3 7 2" xfId="8587"/>
    <cellStyle name="Note 3 2 2 3 8" xfId="8588"/>
    <cellStyle name="Note 3 2 2 3 8 2" xfId="8589"/>
    <cellStyle name="Note 3 2 2 3 9" xfId="8590"/>
    <cellStyle name="Note 3 2 2 3 9 2" xfId="8591"/>
    <cellStyle name="Note 3 2 2 4" xfId="8592"/>
    <cellStyle name="Note 3 2 2 4 10" xfId="8593"/>
    <cellStyle name="Note 3 2 2 4 2" xfId="8594"/>
    <cellStyle name="Note 3 2 2 4 2 2" xfId="8595"/>
    <cellStyle name="Note 3 2 2 4 2 2 2" xfId="8596"/>
    <cellStyle name="Note 3 2 2 4 2 2 2 2" xfId="8597"/>
    <cellStyle name="Note 3 2 2 4 2 2 3" xfId="8598"/>
    <cellStyle name="Note 3 2 2 4 2 2 3 2" xfId="8599"/>
    <cellStyle name="Note 3 2 2 4 2 2 4" xfId="8600"/>
    <cellStyle name="Note 3 2 2 4 2 2 4 2" xfId="8601"/>
    <cellStyle name="Note 3 2 2 4 2 2 5" xfId="8602"/>
    <cellStyle name="Note 3 2 2 4 2 2 5 2" xfId="8603"/>
    <cellStyle name="Note 3 2 2 4 2 2 6" xfId="8604"/>
    <cellStyle name="Note 3 2 2 4 2 2 6 2" xfId="8605"/>
    <cellStyle name="Note 3 2 2 4 2 2 7" xfId="8606"/>
    <cellStyle name="Note 3 2 2 4 2 2 7 2" xfId="8607"/>
    <cellStyle name="Note 3 2 2 4 2 2 8" xfId="8608"/>
    <cellStyle name="Note 3 2 2 4 2 2 8 2" xfId="8609"/>
    <cellStyle name="Note 3 2 2 4 2 2 9" xfId="8610"/>
    <cellStyle name="Note 3 2 2 4 3" xfId="8611"/>
    <cellStyle name="Note 3 2 2 4 3 2" xfId="8612"/>
    <cellStyle name="Note 3 2 2 4 4" xfId="8613"/>
    <cellStyle name="Note 3 2 2 4 4 2" xfId="8614"/>
    <cellStyle name="Note 3 2 2 4 5" xfId="8615"/>
    <cellStyle name="Note 3 2 2 4 5 2" xfId="8616"/>
    <cellStyle name="Note 3 2 2 4 6" xfId="8617"/>
    <cellStyle name="Note 3 2 2 4 6 2" xfId="8618"/>
    <cellStyle name="Note 3 2 2 4 7" xfId="8619"/>
    <cellStyle name="Note 3 2 2 4 7 2" xfId="8620"/>
    <cellStyle name="Note 3 2 2 4 8" xfId="8621"/>
    <cellStyle name="Note 3 2 2 4 8 2" xfId="8622"/>
    <cellStyle name="Note 3 2 2 4 9" xfId="8623"/>
    <cellStyle name="Note 3 2 2 4 9 2" xfId="8624"/>
    <cellStyle name="Note 3 2 2 5" xfId="8625"/>
    <cellStyle name="Note 3 2 2 5 10" xfId="8626"/>
    <cellStyle name="Note 3 2 2 5 2" xfId="8627"/>
    <cellStyle name="Note 3 2 2 5 2 2" xfId="8628"/>
    <cellStyle name="Note 3 2 2 5 2 2 2" xfId="8629"/>
    <cellStyle name="Note 3 2 2 5 2 2 2 2" xfId="8630"/>
    <cellStyle name="Note 3 2 2 5 2 2 3" xfId="8631"/>
    <cellStyle name="Note 3 2 2 5 2 2 3 2" xfId="8632"/>
    <cellStyle name="Note 3 2 2 5 2 2 4" xfId="8633"/>
    <cellStyle name="Note 3 2 2 5 2 2 4 2" xfId="8634"/>
    <cellStyle name="Note 3 2 2 5 2 2 5" xfId="8635"/>
    <cellStyle name="Note 3 2 2 5 2 2 5 2" xfId="8636"/>
    <cellStyle name="Note 3 2 2 5 2 2 6" xfId="8637"/>
    <cellStyle name="Note 3 2 2 5 2 2 6 2" xfId="8638"/>
    <cellStyle name="Note 3 2 2 5 2 2 7" xfId="8639"/>
    <cellStyle name="Note 3 2 2 5 2 2 7 2" xfId="8640"/>
    <cellStyle name="Note 3 2 2 5 2 2 8" xfId="8641"/>
    <cellStyle name="Note 3 2 2 5 2 2 8 2" xfId="8642"/>
    <cellStyle name="Note 3 2 2 5 2 2 9" xfId="8643"/>
    <cellStyle name="Note 3 2 2 5 3" xfId="8644"/>
    <cellStyle name="Note 3 2 2 5 3 2" xfId="8645"/>
    <cellStyle name="Note 3 2 2 5 4" xfId="8646"/>
    <cellStyle name="Note 3 2 2 5 4 2" xfId="8647"/>
    <cellStyle name="Note 3 2 2 5 5" xfId="8648"/>
    <cellStyle name="Note 3 2 2 5 5 2" xfId="8649"/>
    <cellStyle name="Note 3 2 2 5 6" xfId="8650"/>
    <cellStyle name="Note 3 2 2 5 6 2" xfId="8651"/>
    <cellStyle name="Note 3 2 2 5 7" xfId="8652"/>
    <cellStyle name="Note 3 2 2 5 7 2" xfId="8653"/>
    <cellStyle name="Note 3 2 2 5 8" xfId="8654"/>
    <cellStyle name="Note 3 2 2 5 8 2" xfId="8655"/>
    <cellStyle name="Note 3 2 2 5 9" xfId="8656"/>
    <cellStyle name="Note 3 2 2 5 9 2" xfId="8657"/>
    <cellStyle name="Note 3 2 2 6" xfId="8658"/>
    <cellStyle name="Note 3 2 2 6 10" xfId="8659"/>
    <cellStyle name="Note 3 2 2 6 2" xfId="8660"/>
    <cellStyle name="Note 3 2 2 6 2 2" xfId="8661"/>
    <cellStyle name="Note 3 2 2 6 2 2 2" xfId="8662"/>
    <cellStyle name="Note 3 2 2 6 2 2 2 2" xfId="8663"/>
    <cellStyle name="Note 3 2 2 6 2 2 3" xfId="8664"/>
    <cellStyle name="Note 3 2 2 6 2 2 3 2" xfId="8665"/>
    <cellStyle name="Note 3 2 2 6 2 2 4" xfId="8666"/>
    <cellStyle name="Note 3 2 2 6 2 2 4 2" xfId="8667"/>
    <cellStyle name="Note 3 2 2 6 2 2 5" xfId="8668"/>
    <cellStyle name="Note 3 2 2 6 2 2 5 2" xfId="8669"/>
    <cellStyle name="Note 3 2 2 6 2 2 6" xfId="8670"/>
    <cellStyle name="Note 3 2 2 6 2 2 6 2" xfId="8671"/>
    <cellStyle name="Note 3 2 2 6 2 2 7" xfId="8672"/>
    <cellStyle name="Note 3 2 2 6 2 2 7 2" xfId="8673"/>
    <cellStyle name="Note 3 2 2 6 2 2 8" xfId="8674"/>
    <cellStyle name="Note 3 2 2 6 2 2 8 2" xfId="8675"/>
    <cellStyle name="Note 3 2 2 6 2 2 9" xfId="8676"/>
    <cellStyle name="Note 3 2 2 6 3" xfId="8677"/>
    <cellStyle name="Note 3 2 2 6 3 2" xfId="8678"/>
    <cellStyle name="Note 3 2 2 6 4" xfId="8679"/>
    <cellStyle name="Note 3 2 2 6 4 2" xfId="8680"/>
    <cellStyle name="Note 3 2 2 6 5" xfId="8681"/>
    <cellStyle name="Note 3 2 2 6 5 2" xfId="8682"/>
    <cellStyle name="Note 3 2 2 6 6" xfId="8683"/>
    <cellStyle name="Note 3 2 2 6 6 2" xfId="8684"/>
    <cellStyle name="Note 3 2 2 6 7" xfId="8685"/>
    <cellStyle name="Note 3 2 2 6 7 2" xfId="8686"/>
    <cellStyle name="Note 3 2 2 6 8" xfId="8687"/>
    <cellStyle name="Note 3 2 2 6 8 2" xfId="8688"/>
    <cellStyle name="Note 3 2 2 6 9" xfId="8689"/>
    <cellStyle name="Note 3 2 2 6 9 2" xfId="8690"/>
    <cellStyle name="Note 3 2 2 7" xfId="8691"/>
    <cellStyle name="Note 3 2 2 7 10" xfId="8692"/>
    <cellStyle name="Note 3 2 2 7 2" xfId="8693"/>
    <cellStyle name="Note 3 2 2 7 2 2" xfId="8694"/>
    <cellStyle name="Note 3 2 2 7 2 2 2" xfId="8695"/>
    <cellStyle name="Note 3 2 2 7 2 2 2 2" xfId="8696"/>
    <cellStyle name="Note 3 2 2 7 2 2 3" xfId="8697"/>
    <cellStyle name="Note 3 2 2 7 2 2 3 2" xfId="8698"/>
    <cellStyle name="Note 3 2 2 7 2 2 4" xfId="8699"/>
    <cellStyle name="Note 3 2 2 7 2 2 4 2" xfId="8700"/>
    <cellStyle name="Note 3 2 2 7 2 2 5" xfId="8701"/>
    <cellStyle name="Note 3 2 2 7 2 2 5 2" xfId="8702"/>
    <cellStyle name="Note 3 2 2 7 2 2 6" xfId="8703"/>
    <cellStyle name="Note 3 2 2 7 2 2 6 2" xfId="8704"/>
    <cellStyle name="Note 3 2 2 7 2 2 7" xfId="8705"/>
    <cellStyle name="Note 3 2 2 7 2 2 7 2" xfId="8706"/>
    <cellStyle name="Note 3 2 2 7 2 2 8" xfId="8707"/>
    <cellStyle name="Note 3 2 2 7 2 2 8 2" xfId="8708"/>
    <cellStyle name="Note 3 2 2 7 2 2 9" xfId="8709"/>
    <cellStyle name="Note 3 2 2 7 3" xfId="8710"/>
    <cellStyle name="Note 3 2 2 7 3 2" xfId="8711"/>
    <cellStyle name="Note 3 2 2 7 4" xfId="8712"/>
    <cellStyle name="Note 3 2 2 7 4 2" xfId="8713"/>
    <cellStyle name="Note 3 2 2 7 5" xfId="8714"/>
    <cellStyle name="Note 3 2 2 7 5 2" xfId="8715"/>
    <cellStyle name="Note 3 2 2 7 6" xfId="8716"/>
    <cellStyle name="Note 3 2 2 7 6 2" xfId="8717"/>
    <cellStyle name="Note 3 2 2 7 7" xfId="8718"/>
    <cellStyle name="Note 3 2 2 7 7 2" xfId="8719"/>
    <cellStyle name="Note 3 2 2 7 8" xfId="8720"/>
    <cellStyle name="Note 3 2 2 7 8 2" xfId="8721"/>
    <cellStyle name="Note 3 2 2 7 9" xfId="8722"/>
    <cellStyle name="Note 3 2 2 7 9 2" xfId="8723"/>
    <cellStyle name="Note 3 2 2 8" xfId="8724"/>
    <cellStyle name="Note 3 2 2 8 10" xfId="8725"/>
    <cellStyle name="Note 3 2 2 8 2" xfId="8726"/>
    <cellStyle name="Note 3 2 2 8 2 2" xfId="8727"/>
    <cellStyle name="Note 3 2 2 8 2 2 2" xfId="8728"/>
    <cellStyle name="Note 3 2 2 8 2 2 2 2" xfId="8729"/>
    <cellStyle name="Note 3 2 2 8 2 2 3" xfId="8730"/>
    <cellStyle name="Note 3 2 2 8 2 2 3 2" xfId="8731"/>
    <cellStyle name="Note 3 2 2 8 2 2 4" xfId="8732"/>
    <cellStyle name="Note 3 2 2 8 2 2 4 2" xfId="8733"/>
    <cellStyle name="Note 3 2 2 8 2 2 5" xfId="8734"/>
    <cellStyle name="Note 3 2 2 8 2 2 5 2" xfId="8735"/>
    <cellStyle name="Note 3 2 2 8 2 2 6" xfId="8736"/>
    <cellStyle name="Note 3 2 2 8 2 2 6 2" xfId="8737"/>
    <cellStyle name="Note 3 2 2 8 2 2 7" xfId="8738"/>
    <cellStyle name="Note 3 2 2 8 2 2 7 2" xfId="8739"/>
    <cellStyle name="Note 3 2 2 8 2 2 8" xfId="8740"/>
    <cellStyle name="Note 3 2 2 8 2 2 8 2" xfId="8741"/>
    <cellStyle name="Note 3 2 2 8 2 2 9" xfId="8742"/>
    <cellStyle name="Note 3 2 2 8 3" xfId="8743"/>
    <cellStyle name="Note 3 2 2 8 3 2" xfId="8744"/>
    <cellStyle name="Note 3 2 2 8 4" xfId="8745"/>
    <cellStyle name="Note 3 2 2 8 4 2" xfId="8746"/>
    <cellStyle name="Note 3 2 2 8 5" xfId="8747"/>
    <cellStyle name="Note 3 2 2 8 5 2" xfId="8748"/>
    <cellStyle name="Note 3 2 2 8 6" xfId="8749"/>
    <cellStyle name="Note 3 2 2 8 6 2" xfId="8750"/>
    <cellStyle name="Note 3 2 2 8 7" xfId="8751"/>
    <cellStyle name="Note 3 2 2 8 7 2" xfId="8752"/>
    <cellStyle name="Note 3 2 2 8 8" xfId="8753"/>
    <cellStyle name="Note 3 2 2 8 8 2" xfId="8754"/>
    <cellStyle name="Note 3 2 2 8 9" xfId="8755"/>
    <cellStyle name="Note 3 2 2 8 9 2" xfId="8756"/>
    <cellStyle name="Note 3 2 2 9" xfId="8757"/>
    <cellStyle name="Note 3 2 2 9 2" xfId="8758"/>
    <cellStyle name="Note 3 2 2 9 2 2" xfId="8759"/>
    <cellStyle name="Note 3 2 2 9 2 2 2" xfId="8760"/>
    <cellStyle name="Note 3 2 2 9 2 3" xfId="8761"/>
    <cellStyle name="Note 3 2 2 9 2 3 2" xfId="8762"/>
    <cellStyle name="Note 3 2 2 9 2 4" xfId="8763"/>
    <cellStyle name="Note 3 2 2 9 2 4 2" xfId="8764"/>
    <cellStyle name="Note 3 2 2 9 2 5" xfId="8765"/>
    <cellStyle name="Note 3 2 2 9 2 5 2" xfId="8766"/>
    <cellStyle name="Note 3 2 2 9 2 6" xfId="8767"/>
    <cellStyle name="Note 3 2 2 9 2 6 2" xfId="8768"/>
    <cellStyle name="Note 3 2 2 9 2 7" xfId="8769"/>
    <cellStyle name="Note 3 2 2 9 2 7 2" xfId="8770"/>
    <cellStyle name="Note 3 2 2 9 2 8" xfId="8771"/>
    <cellStyle name="Note 3 2 2 9 2 8 2" xfId="8772"/>
    <cellStyle name="Note 3 2 2 9 2 9" xfId="8773"/>
    <cellStyle name="Note 3 2 3" xfId="8774"/>
    <cellStyle name="Note 3 2 3 10" xfId="8775"/>
    <cellStyle name="Note 3 2 3 10 2" xfId="8776"/>
    <cellStyle name="Note 3 2 3 11" xfId="8777"/>
    <cellStyle name="Note 3 2 3 11 2" xfId="8778"/>
    <cellStyle name="Note 3 2 3 12" xfId="8779"/>
    <cellStyle name="Note 3 2 3 2" xfId="8780"/>
    <cellStyle name="Note 3 2 3 2 10" xfId="8781"/>
    <cellStyle name="Note 3 2 3 2 2" xfId="8782"/>
    <cellStyle name="Note 3 2 3 2 2 2" xfId="8783"/>
    <cellStyle name="Note 3 2 3 2 2 2 2" xfId="8784"/>
    <cellStyle name="Note 3 2 3 2 2 2 2 2" xfId="8785"/>
    <cellStyle name="Note 3 2 3 2 2 2 3" xfId="8786"/>
    <cellStyle name="Note 3 2 3 2 2 2 3 2" xfId="8787"/>
    <cellStyle name="Note 3 2 3 2 2 2 4" xfId="8788"/>
    <cellStyle name="Note 3 2 3 2 2 2 4 2" xfId="8789"/>
    <cellStyle name="Note 3 2 3 2 2 2 5" xfId="8790"/>
    <cellStyle name="Note 3 2 3 2 2 2 5 2" xfId="8791"/>
    <cellStyle name="Note 3 2 3 2 2 2 6" xfId="8792"/>
    <cellStyle name="Note 3 2 3 2 2 2 6 2" xfId="8793"/>
    <cellStyle name="Note 3 2 3 2 2 2 7" xfId="8794"/>
    <cellStyle name="Note 3 2 3 2 2 2 7 2" xfId="8795"/>
    <cellStyle name="Note 3 2 3 2 2 2 8" xfId="8796"/>
    <cellStyle name="Note 3 2 3 2 2 2 8 2" xfId="8797"/>
    <cellStyle name="Note 3 2 3 2 2 2 9" xfId="8798"/>
    <cellStyle name="Note 3 2 3 2 3" xfId="8799"/>
    <cellStyle name="Note 3 2 3 2 3 2" xfId="8800"/>
    <cellStyle name="Note 3 2 3 2 4" xfId="8801"/>
    <cellStyle name="Note 3 2 3 2 4 2" xfId="8802"/>
    <cellStyle name="Note 3 2 3 2 5" xfId="8803"/>
    <cellStyle name="Note 3 2 3 2 5 2" xfId="8804"/>
    <cellStyle name="Note 3 2 3 2 6" xfId="8805"/>
    <cellStyle name="Note 3 2 3 2 6 2" xfId="8806"/>
    <cellStyle name="Note 3 2 3 2 7" xfId="8807"/>
    <cellStyle name="Note 3 2 3 2 7 2" xfId="8808"/>
    <cellStyle name="Note 3 2 3 2 8" xfId="8809"/>
    <cellStyle name="Note 3 2 3 2 8 2" xfId="8810"/>
    <cellStyle name="Note 3 2 3 2 9" xfId="8811"/>
    <cellStyle name="Note 3 2 3 2 9 2" xfId="8812"/>
    <cellStyle name="Note 3 2 3 3" xfId="8813"/>
    <cellStyle name="Note 3 2 3 3 10" xfId="8814"/>
    <cellStyle name="Note 3 2 3 3 2" xfId="8815"/>
    <cellStyle name="Note 3 2 3 3 2 2" xfId="8816"/>
    <cellStyle name="Note 3 2 3 3 2 2 2" xfId="8817"/>
    <cellStyle name="Note 3 2 3 3 2 2 2 2" xfId="8818"/>
    <cellStyle name="Note 3 2 3 3 2 2 3" xfId="8819"/>
    <cellStyle name="Note 3 2 3 3 2 2 3 2" xfId="8820"/>
    <cellStyle name="Note 3 2 3 3 2 2 4" xfId="8821"/>
    <cellStyle name="Note 3 2 3 3 2 2 4 2" xfId="8822"/>
    <cellStyle name="Note 3 2 3 3 2 2 5" xfId="8823"/>
    <cellStyle name="Note 3 2 3 3 2 2 5 2" xfId="8824"/>
    <cellStyle name="Note 3 2 3 3 2 2 6" xfId="8825"/>
    <cellStyle name="Note 3 2 3 3 2 2 6 2" xfId="8826"/>
    <cellStyle name="Note 3 2 3 3 2 2 7" xfId="8827"/>
    <cellStyle name="Note 3 2 3 3 2 2 7 2" xfId="8828"/>
    <cellStyle name="Note 3 2 3 3 2 2 8" xfId="8829"/>
    <cellStyle name="Note 3 2 3 3 2 2 8 2" xfId="8830"/>
    <cellStyle name="Note 3 2 3 3 2 2 9" xfId="8831"/>
    <cellStyle name="Note 3 2 3 3 3" xfId="8832"/>
    <cellStyle name="Note 3 2 3 3 3 2" xfId="8833"/>
    <cellStyle name="Note 3 2 3 3 4" xfId="8834"/>
    <cellStyle name="Note 3 2 3 3 4 2" xfId="8835"/>
    <cellStyle name="Note 3 2 3 3 5" xfId="8836"/>
    <cellStyle name="Note 3 2 3 3 5 2" xfId="8837"/>
    <cellStyle name="Note 3 2 3 3 6" xfId="8838"/>
    <cellStyle name="Note 3 2 3 3 6 2" xfId="8839"/>
    <cellStyle name="Note 3 2 3 3 7" xfId="8840"/>
    <cellStyle name="Note 3 2 3 3 7 2" xfId="8841"/>
    <cellStyle name="Note 3 2 3 3 8" xfId="8842"/>
    <cellStyle name="Note 3 2 3 3 8 2" xfId="8843"/>
    <cellStyle name="Note 3 2 3 3 9" xfId="8844"/>
    <cellStyle name="Note 3 2 3 3 9 2" xfId="8845"/>
    <cellStyle name="Note 3 2 3 4" xfId="8846"/>
    <cellStyle name="Note 3 2 3 4 2" xfId="8847"/>
    <cellStyle name="Note 3 2 3 4 2 2" xfId="8848"/>
    <cellStyle name="Note 3 2 3 4 2 2 2" xfId="8849"/>
    <cellStyle name="Note 3 2 3 4 2 3" xfId="8850"/>
    <cellStyle name="Note 3 2 3 4 2 3 2" xfId="8851"/>
    <cellStyle name="Note 3 2 3 4 2 4" xfId="8852"/>
    <cellStyle name="Note 3 2 3 4 2 4 2" xfId="8853"/>
    <cellStyle name="Note 3 2 3 4 2 5" xfId="8854"/>
    <cellStyle name="Note 3 2 3 4 2 5 2" xfId="8855"/>
    <cellStyle name="Note 3 2 3 4 2 6" xfId="8856"/>
    <cellStyle name="Note 3 2 3 4 2 6 2" xfId="8857"/>
    <cellStyle name="Note 3 2 3 4 2 7" xfId="8858"/>
    <cellStyle name="Note 3 2 3 4 2 7 2" xfId="8859"/>
    <cellStyle name="Note 3 2 3 4 2 8" xfId="8860"/>
    <cellStyle name="Note 3 2 3 4 2 8 2" xfId="8861"/>
    <cellStyle name="Note 3 2 3 4 2 9" xfId="8862"/>
    <cellStyle name="Note 3 2 3 5" xfId="8863"/>
    <cellStyle name="Note 3 2 3 5 2" xfId="8864"/>
    <cellStyle name="Note 3 2 3 6" xfId="8865"/>
    <cellStyle name="Note 3 2 3 6 2" xfId="8866"/>
    <cellStyle name="Note 3 2 3 7" xfId="8867"/>
    <cellStyle name="Note 3 2 3 7 2" xfId="8868"/>
    <cellStyle name="Note 3 2 3 8" xfId="8869"/>
    <cellStyle name="Note 3 2 3 8 2" xfId="8870"/>
    <cellStyle name="Note 3 2 3 9" xfId="8871"/>
    <cellStyle name="Note 3 2 3 9 2" xfId="8872"/>
    <cellStyle name="Note 3 2 4" xfId="8873"/>
    <cellStyle name="Note 3 2 4 10" xfId="8874"/>
    <cellStyle name="Note 3 2 4 10 2" xfId="8875"/>
    <cellStyle name="Note 3 2 4 11" xfId="8876"/>
    <cellStyle name="Note 3 2 4 11 2" xfId="8877"/>
    <cellStyle name="Note 3 2 4 12" xfId="8878"/>
    <cellStyle name="Note 3 2 4 2" xfId="8879"/>
    <cellStyle name="Note 3 2 4 2 10" xfId="8880"/>
    <cellStyle name="Note 3 2 4 2 2" xfId="8881"/>
    <cellStyle name="Note 3 2 4 2 2 2" xfId="8882"/>
    <cellStyle name="Note 3 2 4 2 2 2 2" xfId="8883"/>
    <cellStyle name="Note 3 2 4 2 2 2 2 2" xfId="8884"/>
    <cellStyle name="Note 3 2 4 2 2 2 3" xfId="8885"/>
    <cellStyle name="Note 3 2 4 2 2 2 3 2" xfId="8886"/>
    <cellStyle name="Note 3 2 4 2 2 2 4" xfId="8887"/>
    <cellStyle name="Note 3 2 4 2 2 2 4 2" xfId="8888"/>
    <cellStyle name="Note 3 2 4 2 2 2 5" xfId="8889"/>
    <cellStyle name="Note 3 2 4 2 2 2 5 2" xfId="8890"/>
    <cellStyle name="Note 3 2 4 2 2 2 6" xfId="8891"/>
    <cellStyle name="Note 3 2 4 2 2 2 6 2" xfId="8892"/>
    <cellStyle name="Note 3 2 4 2 2 2 7" xfId="8893"/>
    <cellStyle name="Note 3 2 4 2 2 2 7 2" xfId="8894"/>
    <cellStyle name="Note 3 2 4 2 2 2 8" xfId="8895"/>
    <cellStyle name="Note 3 2 4 2 2 2 8 2" xfId="8896"/>
    <cellStyle name="Note 3 2 4 2 2 2 9" xfId="8897"/>
    <cellStyle name="Note 3 2 4 2 3" xfId="8898"/>
    <cellStyle name="Note 3 2 4 2 3 2" xfId="8899"/>
    <cellStyle name="Note 3 2 4 2 4" xfId="8900"/>
    <cellStyle name="Note 3 2 4 2 4 2" xfId="8901"/>
    <cellStyle name="Note 3 2 4 2 5" xfId="8902"/>
    <cellStyle name="Note 3 2 4 2 5 2" xfId="8903"/>
    <cellStyle name="Note 3 2 4 2 6" xfId="8904"/>
    <cellStyle name="Note 3 2 4 2 6 2" xfId="8905"/>
    <cellStyle name="Note 3 2 4 2 7" xfId="8906"/>
    <cellStyle name="Note 3 2 4 2 7 2" xfId="8907"/>
    <cellStyle name="Note 3 2 4 2 8" xfId="8908"/>
    <cellStyle name="Note 3 2 4 2 8 2" xfId="8909"/>
    <cellStyle name="Note 3 2 4 2 9" xfId="8910"/>
    <cellStyle name="Note 3 2 4 2 9 2" xfId="8911"/>
    <cellStyle name="Note 3 2 4 3" xfId="8912"/>
    <cellStyle name="Note 3 2 4 3 10" xfId="8913"/>
    <cellStyle name="Note 3 2 4 3 2" xfId="8914"/>
    <cellStyle name="Note 3 2 4 3 2 2" xfId="8915"/>
    <cellStyle name="Note 3 2 4 3 2 2 2" xfId="8916"/>
    <cellStyle name="Note 3 2 4 3 2 2 2 2" xfId="8917"/>
    <cellStyle name="Note 3 2 4 3 2 2 3" xfId="8918"/>
    <cellStyle name="Note 3 2 4 3 2 2 3 2" xfId="8919"/>
    <cellStyle name="Note 3 2 4 3 2 2 4" xfId="8920"/>
    <cellStyle name="Note 3 2 4 3 2 2 4 2" xfId="8921"/>
    <cellStyle name="Note 3 2 4 3 2 2 5" xfId="8922"/>
    <cellStyle name="Note 3 2 4 3 2 2 5 2" xfId="8923"/>
    <cellStyle name="Note 3 2 4 3 2 2 6" xfId="8924"/>
    <cellStyle name="Note 3 2 4 3 2 2 6 2" xfId="8925"/>
    <cellStyle name="Note 3 2 4 3 2 2 7" xfId="8926"/>
    <cellStyle name="Note 3 2 4 3 2 2 7 2" xfId="8927"/>
    <cellStyle name="Note 3 2 4 3 2 2 8" xfId="8928"/>
    <cellStyle name="Note 3 2 4 3 2 2 8 2" xfId="8929"/>
    <cellStyle name="Note 3 2 4 3 2 2 9" xfId="8930"/>
    <cellStyle name="Note 3 2 4 3 3" xfId="8931"/>
    <cellStyle name="Note 3 2 4 3 3 2" xfId="8932"/>
    <cellStyle name="Note 3 2 4 3 4" xfId="8933"/>
    <cellStyle name="Note 3 2 4 3 4 2" xfId="8934"/>
    <cellStyle name="Note 3 2 4 3 5" xfId="8935"/>
    <cellStyle name="Note 3 2 4 3 5 2" xfId="8936"/>
    <cellStyle name="Note 3 2 4 3 6" xfId="8937"/>
    <cellStyle name="Note 3 2 4 3 6 2" xfId="8938"/>
    <cellStyle name="Note 3 2 4 3 7" xfId="8939"/>
    <cellStyle name="Note 3 2 4 3 7 2" xfId="8940"/>
    <cellStyle name="Note 3 2 4 3 8" xfId="8941"/>
    <cellStyle name="Note 3 2 4 3 8 2" xfId="8942"/>
    <cellStyle name="Note 3 2 4 3 9" xfId="8943"/>
    <cellStyle name="Note 3 2 4 3 9 2" xfId="8944"/>
    <cellStyle name="Note 3 2 4 4" xfId="8945"/>
    <cellStyle name="Note 3 2 4 4 2" xfId="8946"/>
    <cellStyle name="Note 3 2 4 4 2 2" xfId="8947"/>
    <cellStyle name="Note 3 2 4 4 2 2 2" xfId="8948"/>
    <cellStyle name="Note 3 2 4 4 2 3" xfId="8949"/>
    <cellStyle name="Note 3 2 4 4 2 3 2" xfId="8950"/>
    <cellStyle name="Note 3 2 4 4 2 4" xfId="8951"/>
    <cellStyle name="Note 3 2 4 4 2 4 2" xfId="8952"/>
    <cellStyle name="Note 3 2 4 4 2 5" xfId="8953"/>
    <cellStyle name="Note 3 2 4 4 2 5 2" xfId="8954"/>
    <cellStyle name="Note 3 2 4 4 2 6" xfId="8955"/>
    <cellStyle name="Note 3 2 4 4 2 6 2" xfId="8956"/>
    <cellStyle name="Note 3 2 4 4 2 7" xfId="8957"/>
    <cellStyle name="Note 3 2 4 4 2 7 2" xfId="8958"/>
    <cellStyle name="Note 3 2 4 4 2 8" xfId="8959"/>
    <cellStyle name="Note 3 2 4 4 2 8 2" xfId="8960"/>
    <cellStyle name="Note 3 2 4 4 2 9" xfId="8961"/>
    <cellStyle name="Note 3 2 4 5" xfId="8962"/>
    <cellStyle name="Note 3 2 4 5 2" xfId="8963"/>
    <cellStyle name="Note 3 2 4 6" xfId="8964"/>
    <cellStyle name="Note 3 2 4 6 2" xfId="8965"/>
    <cellStyle name="Note 3 2 4 7" xfId="8966"/>
    <cellStyle name="Note 3 2 4 7 2" xfId="8967"/>
    <cellStyle name="Note 3 2 4 8" xfId="8968"/>
    <cellStyle name="Note 3 2 4 8 2" xfId="8969"/>
    <cellStyle name="Note 3 2 4 9" xfId="8970"/>
    <cellStyle name="Note 3 2 4 9 2" xfId="8971"/>
    <cellStyle name="Note 3 2 5" xfId="8972"/>
    <cellStyle name="Note 3 2 5 10" xfId="8973"/>
    <cellStyle name="Note 3 2 5 2" xfId="8974"/>
    <cellStyle name="Note 3 2 5 2 2" xfId="8975"/>
    <cellStyle name="Note 3 2 5 2 2 2" xfId="8976"/>
    <cellStyle name="Note 3 2 5 2 2 2 2" xfId="8977"/>
    <cellStyle name="Note 3 2 5 2 2 3" xfId="8978"/>
    <cellStyle name="Note 3 2 5 2 2 3 2" xfId="8979"/>
    <cellStyle name="Note 3 2 5 2 2 4" xfId="8980"/>
    <cellStyle name="Note 3 2 5 2 2 4 2" xfId="8981"/>
    <cellStyle name="Note 3 2 5 2 2 5" xfId="8982"/>
    <cellStyle name="Note 3 2 5 2 2 5 2" xfId="8983"/>
    <cellStyle name="Note 3 2 5 2 2 6" xfId="8984"/>
    <cellStyle name="Note 3 2 5 2 2 6 2" xfId="8985"/>
    <cellStyle name="Note 3 2 5 2 2 7" xfId="8986"/>
    <cellStyle name="Note 3 2 5 2 2 7 2" xfId="8987"/>
    <cellStyle name="Note 3 2 5 2 2 8" xfId="8988"/>
    <cellStyle name="Note 3 2 5 2 2 8 2" xfId="8989"/>
    <cellStyle name="Note 3 2 5 2 2 9" xfId="8990"/>
    <cellStyle name="Note 3 2 5 3" xfId="8991"/>
    <cellStyle name="Note 3 2 5 3 2" xfId="8992"/>
    <cellStyle name="Note 3 2 5 4" xfId="8993"/>
    <cellStyle name="Note 3 2 5 4 2" xfId="8994"/>
    <cellStyle name="Note 3 2 5 5" xfId="8995"/>
    <cellStyle name="Note 3 2 5 5 2" xfId="8996"/>
    <cellStyle name="Note 3 2 5 6" xfId="8997"/>
    <cellStyle name="Note 3 2 5 6 2" xfId="8998"/>
    <cellStyle name="Note 3 2 5 7" xfId="8999"/>
    <cellStyle name="Note 3 2 5 7 2" xfId="9000"/>
    <cellStyle name="Note 3 2 5 8" xfId="9001"/>
    <cellStyle name="Note 3 2 5 8 2" xfId="9002"/>
    <cellStyle name="Note 3 2 5 9" xfId="9003"/>
    <cellStyle name="Note 3 2 5 9 2" xfId="9004"/>
    <cellStyle name="Note 3 2 6" xfId="9005"/>
    <cellStyle name="Note 3 2 6 10" xfId="9006"/>
    <cellStyle name="Note 3 2 6 2" xfId="9007"/>
    <cellStyle name="Note 3 2 6 2 2" xfId="9008"/>
    <cellStyle name="Note 3 2 6 2 2 2" xfId="9009"/>
    <cellStyle name="Note 3 2 6 2 2 2 2" xfId="9010"/>
    <cellStyle name="Note 3 2 6 2 2 3" xfId="9011"/>
    <cellStyle name="Note 3 2 6 2 2 3 2" xfId="9012"/>
    <cellStyle name="Note 3 2 6 2 2 4" xfId="9013"/>
    <cellStyle name="Note 3 2 6 2 2 4 2" xfId="9014"/>
    <cellStyle name="Note 3 2 6 2 2 5" xfId="9015"/>
    <cellStyle name="Note 3 2 6 2 2 5 2" xfId="9016"/>
    <cellStyle name="Note 3 2 6 2 2 6" xfId="9017"/>
    <cellStyle name="Note 3 2 6 2 2 6 2" xfId="9018"/>
    <cellStyle name="Note 3 2 6 2 2 7" xfId="9019"/>
    <cellStyle name="Note 3 2 6 2 2 7 2" xfId="9020"/>
    <cellStyle name="Note 3 2 6 2 2 8" xfId="9021"/>
    <cellStyle name="Note 3 2 6 2 2 8 2" xfId="9022"/>
    <cellStyle name="Note 3 2 6 2 2 9" xfId="9023"/>
    <cellStyle name="Note 3 2 6 3" xfId="9024"/>
    <cellStyle name="Note 3 2 6 3 2" xfId="9025"/>
    <cellStyle name="Note 3 2 6 4" xfId="9026"/>
    <cellStyle name="Note 3 2 6 4 2" xfId="9027"/>
    <cellStyle name="Note 3 2 6 5" xfId="9028"/>
    <cellStyle name="Note 3 2 6 5 2" xfId="9029"/>
    <cellStyle name="Note 3 2 6 6" xfId="9030"/>
    <cellStyle name="Note 3 2 6 6 2" xfId="9031"/>
    <cellStyle name="Note 3 2 6 7" xfId="9032"/>
    <cellStyle name="Note 3 2 6 7 2" xfId="9033"/>
    <cellStyle name="Note 3 2 6 8" xfId="9034"/>
    <cellStyle name="Note 3 2 6 8 2" xfId="9035"/>
    <cellStyle name="Note 3 2 6 9" xfId="9036"/>
    <cellStyle name="Note 3 2 6 9 2" xfId="9037"/>
    <cellStyle name="Note 3 2 7" xfId="9038"/>
    <cellStyle name="Note 3 2 7 10" xfId="9039"/>
    <cellStyle name="Note 3 2 7 2" xfId="9040"/>
    <cellStyle name="Note 3 2 7 2 2" xfId="9041"/>
    <cellStyle name="Note 3 2 7 2 2 2" xfId="9042"/>
    <cellStyle name="Note 3 2 7 2 2 2 2" xfId="9043"/>
    <cellStyle name="Note 3 2 7 2 2 3" xfId="9044"/>
    <cellStyle name="Note 3 2 7 2 2 3 2" xfId="9045"/>
    <cellStyle name="Note 3 2 7 2 2 4" xfId="9046"/>
    <cellStyle name="Note 3 2 7 2 2 4 2" xfId="9047"/>
    <cellStyle name="Note 3 2 7 2 2 5" xfId="9048"/>
    <cellStyle name="Note 3 2 7 2 2 5 2" xfId="9049"/>
    <cellStyle name="Note 3 2 7 2 2 6" xfId="9050"/>
    <cellStyle name="Note 3 2 7 2 2 6 2" xfId="9051"/>
    <cellStyle name="Note 3 2 7 2 2 7" xfId="9052"/>
    <cellStyle name="Note 3 2 7 2 2 7 2" xfId="9053"/>
    <cellStyle name="Note 3 2 7 2 2 8" xfId="9054"/>
    <cellStyle name="Note 3 2 7 2 2 8 2" xfId="9055"/>
    <cellStyle name="Note 3 2 7 2 2 9" xfId="9056"/>
    <cellStyle name="Note 3 2 7 3" xfId="9057"/>
    <cellStyle name="Note 3 2 7 3 2" xfId="9058"/>
    <cellStyle name="Note 3 2 7 4" xfId="9059"/>
    <cellStyle name="Note 3 2 7 4 2" xfId="9060"/>
    <cellStyle name="Note 3 2 7 5" xfId="9061"/>
    <cellStyle name="Note 3 2 7 5 2" xfId="9062"/>
    <cellStyle name="Note 3 2 7 6" xfId="9063"/>
    <cellStyle name="Note 3 2 7 6 2" xfId="9064"/>
    <cellStyle name="Note 3 2 7 7" xfId="9065"/>
    <cellStyle name="Note 3 2 7 7 2" xfId="9066"/>
    <cellStyle name="Note 3 2 7 8" xfId="9067"/>
    <cellStyle name="Note 3 2 7 8 2" xfId="9068"/>
    <cellStyle name="Note 3 2 7 9" xfId="9069"/>
    <cellStyle name="Note 3 2 7 9 2" xfId="9070"/>
    <cellStyle name="Note 3 2 8" xfId="9071"/>
    <cellStyle name="Note 3 2 8 10" xfId="9072"/>
    <cellStyle name="Note 3 2 8 2" xfId="9073"/>
    <cellStyle name="Note 3 2 8 2 2" xfId="9074"/>
    <cellStyle name="Note 3 2 8 2 2 2" xfId="9075"/>
    <cellStyle name="Note 3 2 8 2 2 2 2" xfId="9076"/>
    <cellStyle name="Note 3 2 8 2 2 3" xfId="9077"/>
    <cellStyle name="Note 3 2 8 2 2 3 2" xfId="9078"/>
    <cellStyle name="Note 3 2 8 2 2 4" xfId="9079"/>
    <cellStyle name="Note 3 2 8 2 2 4 2" xfId="9080"/>
    <cellStyle name="Note 3 2 8 2 2 5" xfId="9081"/>
    <cellStyle name="Note 3 2 8 2 2 5 2" xfId="9082"/>
    <cellStyle name="Note 3 2 8 2 2 6" xfId="9083"/>
    <cellStyle name="Note 3 2 8 2 2 6 2" xfId="9084"/>
    <cellStyle name="Note 3 2 8 2 2 7" xfId="9085"/>
    <cellStyle name="Note 3 2 8 2 2 7 2" xfId="9086"/>
    <cellStyle name="Note 3 2 8 2 2 8" xfId="9087"/>
    <cellStyle name="Note 3 2 8 2 2 8 2" xfId="9088"/>
    <cellStyle name="Note 3 2 8 2 2 9" xfId="9089"/>
    <cellStyle name="Note 3 2 8 3" xfId="9090"/>
    <cellStyle name="Note 3 2 8 3 2" xfId="9091"/>
    <cellStyle name="Note 3 2 8 4" xfId="9092"/>
    <cellStyle name="Note 3 2 8 4 2" xfId="9093"/>
    <cellStyle name="Note 3 2 8 5" xfId="9094"/>
    <cellStyle name="Note 3 2 8 5 2" xfId="9095"/>
    <cellStyle name="Note 3 2 8 6" xfId="9096"/>
    <cellStyle name="Note 3 2 8 6 2" xfId="9097"/>
    <cellStyle name="Note 3 2 8 7" xfId="9098"/>
    <cellStyle name="Note 3 2 8 7 2" xfId="9099"/>
    <cellStyle name="Note 3 2 8 8" xfId="9100"/>
    <cellStyle name="Note 3 2 8 8 2" xfId="9101"/>
    <cellStyle name="Note 3 2 8 9" xfId="9102"/>
    <cellStyle name="Note 3 2 8 9 2" xfId="9103"/>
    <cellStyle name="Note 3 2 9" xfId="9104"/>
    <cellStyle name="Note 3 2 9 10" xfId="9105"/>
    <cellStyle name="Note 3 2 9 2" xfId="9106"/>
    <cellStyle name="Note 3 2 9 2 2" xfId="9107"/>
    <cellStyle name="Note 3 2 9 2 2 2" xfId="9108"/>
    <cellStyle name="Note 3 2 9 2 2 2 2" xfId="9109"/>
    <cellStyle name="Note 3 2 9 2 2 3" xfId="9110"/>
    <cellStyle name="Note 3 2 9 2 2 3 2" xfId="9111"/>
    <cellStyle name="Note 3 2 9 2 2 4" xfId="9112"/>
    <cellStyle name="Note 3 2 9 2 2 4 2" xfId="9113"/>
    <cellStyle name="Note 3 2 9 2 2 5" xfId="9114"/>
    <cellStyle name="Note 3 2 9 2 2 5 2" xfId="9115"/>
    <cellStyle name="Note 3 2 9 2 2 6" xfId="9116"/>
    <cellStyle name="Note 3 2 9 2 2 6 2" xfId="9117"/>
    <cellStyle name="Note 3 2 9 2 2 7" xfId="9118"/>
    <cellStyle name="Note 3 2 9 2 2 7 2" xfId="9119"/>
    <cellStyle name="Note 3 2 9 2 2 8" xfId="9120"/>
    <cellStyle name="Note 3 2 9 2 2 8 2" xfId="9121"/>
    <cellStyle name="Note 3 2 9 2 2 9" xfId="9122"/>
    <cellStyle name="Note 3 2 9 3" xfId="9123"/>
    <cellStyle name="Note 3 2 9 3 2" xfId="9124"/>
    <cellStyle name="Note 3 2 9 4" xfId="9125"/>
    <cellStyle name="Note 3 2 9 4 2" xfId="9126"/>
    <cellStyle name="Note 3 2 9 5" xfId="9127"/>
    <cellStyle name="Note 3 2 9 5 2" xfId="9128"/>
    <cellStyle name="Note 3 2 9 6" xfId="9129"/>
    <cellStyle name="Note 3 2 9 6 2" xfId="9130"/>
    <cellStyle name="Note 3 2 9 7" xfId="9131"/>
    <cellStyle name="Note 3 2 9 7 2" xfId="9132"/>
    <cellStyle name="Note 3 2 9 8" xfId="9133"/>
    <cellStyle name="Note 3 2 9 8 2" xfId="9134"/>
    <cellStyle name="Note 3 2 9 9" xfId="9135"/>
    <cellStyle name="Note 3 2 9 9 2" xfId="9136"/>
    <cellStyle name="Note 3 3" xfId="9137"/>
    <cellStyle name="Note 3 3 10" xfId="9138"/>
    <cellStyle name="Note 3 3 10 2" xfId="9139"/>
    <cellStyle name="Note 3 3 11" xfId="9140"/>
    <cellStyle name="Note 3 3 11 2" xfId="9141"/>
    <cellStyle name="Note 3 3 12" xfId="9142"/>
    <cellStyle name="Note 3 3 12 2" xfId="9143"/>
    <cellStyle name="Note 3 3 13" xfId="9144"/>
    <cellStyle name="Note 3 3 13 2" xfId="9145"/>
    <cellStyle name="Note 3 3 14" xfId="9146"/>
    <cellStyle name="Note 3 3 14 2" xfId="9147"/>
    <cellStyle name="Note 3 3 15" xfId="9148"/>
    <cellStyle name="Note 3 3 15 2" xfId="9149"/>
    <cellStyle name="Note 3 3 16" xfId="9150"/>
    <cellStyle name="Note 3 3 16 2" xfId="9151"/>
    <cellStyle name="Note 3 3 17" xfId="9152"/>
    <cellStyle name="Note 3 3 2" xfId="9153"/>
    <cellStyle name="Note 3 3 2 10" xfId="9154"/>
    <cellStyle name="Note 3 3 2 10 2" xfId="9155"/>
    <cellStyle name="Note 3 3 2 11" xfId="9156"/>
    <cellStyle name="Note 3 3 2 11 2" xfId="9157"/>
    <cellStyle name="Note 3 3 2 12" xfId="9158"/>
    <cellStyle name="Note 3 3 2 2" xfId="9159"/>
    <cellStyle name="Note 3 3 2 2 10" xfId="9160"/>
    <cellStyle name="Note 3 3 2 2 2" xfId="9161"/>
    <cellStyle name="Note 3 3 2 2 2 2" xfId="9162"/>
    <cellStyle name="Note 3 3 2 2 2 2 2" xfId="9163"/>
    <cellStyle name="Note 3 3 2 2 2 2 2 2" xfId="9164"/>
    <cellStyle name="Note 3 3 2 2 2 2 3" xfId="9165"/>
    <cellStyle name="Note 3 3 2 2 2 2 3 2" xfId="9166"/>
    <cellStyle name="Note 3 3 2 2 2 2 4" xfId="9167"/>
    <cellStyle name="Note 3 3 2 2 2 2 4 2" xfId="9168"/>
    <cellStyle name="Note 3 3 2 2 2 2 5" xfId="9169"/>
    <cellStyle name="Note 3 3 2 2 2 2 5 2" xfId="9170"/>
    <cellStyle name="Note 3 3 2 2 2 2 6" xfId="9171"/>
    <cellStyle name="Note 3 3 2 2 2 2 6 2" xfId="9172"/>
    <cellStyle name="Note 3 3 2 2 2 2 7" xfId="9173"/>
    <cellStyle name="Note 3 3 2 2 2 2 7 2" xfId="9174"/>
    <cellStyle name="Note 3 3 2 2 2 2 8" xfId="9175"/>
    <cellStyle name="Note 3 3 2 2 2 2 8 2" xfId="9176"/>
    <cellStyle name="Note 3 3 2 2 2 2 9" xfId="9177"/>
    <cellStyle name="Note 3 3 2 2 3" xfId="9178"/>
    <cellStyle name="Note 3 3 2 2 3 2" xfId="9179"/>
    <cellStyle name="Note 3 3 2 2 4" xfId="9180"/>
    <cellStyle name="Note 3 3 2 2 4 2" xfId="9181"/>
    <cellStyle name="Note 3 3 2 2 5" xfId="9182"/>
    <cellStyle name="Note 3 3 2 2 5 2" xfId="9183"/>
    <cellStyle name="Note 3 3 2 2 6" xfId="9184"/>
    <cellStyle name="Note 3 3 2 2 6 2" xfId="9185"/>
    <cellStyle name="Note 3 3 2 2 7" xfId="9186"/>
    <cellStyle name="Note 3 3 2 2 7 2" xfId="9187"/>
    <cellStyle name="Note 3 3 2 2 8" xfId="9188"/>
    <cellStyle name="Note 3 3 2 2 8 2" xfId="9189"/>
    <cellStyle name="Note 3 3 2 2 9" xfId="9190"/>
    <cellStyle name="Note 3 3 2 2 9 2" xfId="9191"/>
    <cellStyle name="Note 3 3 2 3" xfId="9192"/>
    <cellStyle name="Note 3 3 2 3 10" xfId="9193"/>
    <cellStyle name="Note 3 3 2 3 2" xfId="9194"/>
    <cellStyle name="Note 3 3 2 3 2 2" xfId="9195"/>
    <cellStyle name="Note 3 3 2 3 2 2 2" xfId="9196"/>
    <cellStyle name="Note 3 3 2 3 2 2 2 2" xfId="9197"/>
    <cellStyle name="Note 3 3 2 3 2 2 3" xfId="9198"/>
    <cellStyle name="Note 3 3 2 3 2 2 3 2" xfId="9199"/>
    <cellStyle name="Note 3 3 2 3 2 2 4" xfId="9200"/>
    <cellStyle name="Note 3 3 2 3 2 2 4 2" xfId="9201"/>
    <cellStyle name="Note 3 3 2 3 2 2 5" xfId="9202"/>
    <cellStyle name="Note 3 3 2 3 2 2 5 2" xfId="9203"/>
    <cellStyle name="Note 3 3 2 3 2 2 6" xfId="9204"/>
    <cellStyle name="Note 3 3 2 3 2 2 6 2" xfId="9205"/>
    <cellStyle name="Note 3 3 2 3 2 2 7" xfId="9206"/>
    <cellStyle name="Note 3 3 2 3 2 2 7 2" xfId="9207"/>
    <cellStyle name="Note 3 3 2 3 2 2 8" xfId="9208"/>
    <cellStyle name="Note 3 3 2 3 2 2 8 2" xfId="9209"/>
    <cellStyle name="Note 3 3 2 3 2 2 9" xfId="9210"/>
    <cellStyle name="Note 3 3 2 3 3" xfId="9211"/>
    <cellStyle name="Note 3 3 2 3 3 2" xfId="9212"/>
    <cellStyle name="Note 3 3 2 3 4" xfId="9213"/>
    <cellStyle name="Note 3 3 2 3 4 2" xfId="9214"/>
    <cellStyle name="Note 3 3 2 3 5" xfId="9215"/>
    <cellStyle name="Note 3 3 2 3 5 2" xfId="9216"/>
    <cellStyle name="Note 3 3 2 3 6" xfId="9217"/>
    <cellStyle name="Note 3 3 2 3 6 2" xfId="9218"/>
    <cellStyle name="Note 3 3 2 3 7" xfId="9219"/>
    <cellStyle name="Note 3 3 2 3 7 2" xfId="9220"/>
    <cellStyle name="Note 3 3 2 3 8" xfId="9221"/>
    <cellStyle name="Note 3 3 2 3 8 2" xfId="9222"/>
    <cellStyle name="Note 3 3 2 3 9" xfId="9223"/>
    <cellStyle name="Note 3 3 2 3 9 2" xfId="9224"/>
    <cellStyle name="Note 3 3 2 4" xfId="9225"/>
    <cellStyle name="Note 3 3 2 4 2" xfId="9226"/>
    <cellStyle name="Note 3 3 2 4 2 2" xfId="9227"/>
    <cellStyle name="Note 3 3 2 4 2 2 2" xfId="9228"/>
    <cellStyle name="Note 3 3 2 4 2 3" xfId="9229"/>
    <cellStyle name="Note 3 3 2 4 2 3 2" xfId="9230"/>
    <cellStyle name="Note 3 3 2 4 2 4" xfId="9231"/>
    <cellStyle name="Note 3 3 2 4 2 4 2" xfId="9232"/>
    <cellStyle name="Note 3 3 2 4 2 5" xfId="9233"/>
    <cellStyle name="Note 3 3 2 4 2 5 2" xfId="9234"/>
    <cellStyle name="Note 3 3 2 4 2 6" xfId="9235"/>
    <cellStyle name="Note 3 3 2 4 2 6 2" xfId="9236"/>
    <cellStyle name="Note 3 3 2 4 2 7" xfId="9237"/>
    <cellStyle name="Note 3 3 2 4 2 7 2" xfId="9238"/>
    <cellStyle name="Note 3 3 2 4 2 8" xfId="9239"/>
    <cellStyle name="Note 3 3 2 4 2 8 2" xfId="9240"/>
    <cellStyle name="Note 3 3 2 4 2 9" xfId="9241"/>
    <cellStyle name="Note 3 3 2 5" xfId="9242"/>
    <cellStyle name="Note 3 3 2 5 2" xfId="9243"/>
    <cellStyle name="Note 3 3 2 6" xfId="9244"/>
    <cellStyle name="Note 3 3 2 6 2" xfId="9245"/>
    <cellStyle name="Note 3 3 2 7" xfId="9246"/>
    <cellStyle name="Note 3 3 2 7 2" xfId="9247"/>
    <cellStyle name="Note 3 3 2 8" xfId="9248"/>
    <cellStyle name="Note 3 3 2 8 2" xfId="9249"/>
    <cellStyle name="Note 3 3 2 9" xfId="9250"/>
    <cellStyle name="Note 3 3 2 9 2" xfId="9251"/>
    <cellStyle name="Note 3 3 3" xfId="9252"/>
    <cellStyle name="Note 3 3 3 10" xfId="9253"/>
    <cellStyle name="Note 3 3 3 10 2" xfId="9254"/>
    <cellStyle name="Note 3 3 3 11" xfId="9255"/>
    <cellStyle name="Note 3 3 3 11 2" xfId="9256"/>
    <cellStyle name="Note 3 3 3 12" xfId="9257"/>
    <cellStyle name="Note 3 3 3 2" xfId="9258"/>
    <cellStyle name="Note 3 3 3 2 10" xfId="9259"/>
    <cellStyle name="Note 3 3 3 2 2" xfId="9260"/>
    <cellStyle name="Note 3 3 3 2 2 2" xfId="9261"/>
    <cellStyle name="Note 3 3 3 2 2 2 2" xfId="9262"/>
    <cellStyle name="Note 3 3 3 2 2 2 2 2" xfId="9263"/>
    <cellStyle name="Note 3 3 3 2 2 2 3" xfId="9264"/>
    <cellStyle name="Note 3 3 3 2 2 2 3 2" xfId="9265"/>
    <cellStyle name="Note 3 3 3 2 2 2 4" xfId="9266"/>
    <cellStyle name="Note 3 3 3 2 2 2 4 2" xfId="9267"/>
    <cellStyle name="Note 3 3 3 2 2 2 5" xfId="9268"/>
    <cellStyle name="Note 3 3 3 2 2 2 5 2" xfId="9269"/>
    <cellStyle name="Note 3 3 3 2 2 2 6" xfId="9270"/>
    <cellStyle name="Note 3 3 3 2 2 2 6 2" xfId="9271"/>
    <cellStyle name="Note 3 3 3 2 2 2 7" xfId="9272"/>
    <cellStyle name="Note 3 3 3 2 2 2 7 2" xfId="9273"/>
    <cellStyle name="Note 3 3 3 2 2 2 8" xfId="9274"/>
    <cellStyle name="Note 3 3 3 2 2 2 8 2" xfId="9275"/>
    <cellStyle name="Note 3 3 3 2 2 2 9" xfId="9276"/>
    <cellStyle name="Note 3 3 3 2 3" xfId="9277"/>
    <cellStyle name="Note 3 3 3 2 3 2" xfId="9278"/>
    <cellStyle name="Note 3 3 3 2 4" xfId="9279"/>
    <cellStyle name="Note 3 3 3 2 4 2" xfId="9280"/>
    <cellStyle name="Note 3 3 3 2 5" xfId="9281"/>
    <cellStyle name="Note 3 3 3 2 5 2" xfId="9282"/>
    <cellStyle name="Note 3 3 3 2 6" xfId="9283"/>
    <cellStyle name="Note 3 3 3 2 6 2" xfId="9284"/>
    <cellStyle name="Note 3 3 3 2 7" xfId="9285"/>
    <cellStyle name="Note 3 3 3 2 7 2" xfId="9286"/>
    <cellStyle name="Note 3 3 3 2 8" xfId="9287"/>
    <cellStyle name="Note 3 3 3 2 8 2" xfId="9288"/>
    <cellStyle name="Note 3 3 3 2 9" xfId="9289"/>
    <cellStyle name="Note 3 3 3 2 9 2" xfId="9290"/>
    <cellStyle name="Note 3 3 3 3" xfId="9291"/>
    <cellStyle name="Note 3 3 3 3 10" xfId="9292"/>
    <cellStyle name="Note 3 3 3 3 2" xfId="9293"/>
    <cellStyle name="Note 3 3 3 3 2 2" xfId="9294"/>
    <cellStyle name="Note 3 3 3 3 2 2 2" xfId="9295"/>
    <cellStyle name="Note 3 3 3 3 2 2 2 2" xfId="9296"/>
    <cellStyle name="Note 3 3 3 3 2 2 3" xfId="9297"/>
    <cellStyle name="Note 3 3 3 3 2 2 3 2" xfId="9298"/>
    <cellStyle name="Note 3 3 3 3 2 2 4" xfId="9299"/>
    <cellStyle name="Note 3 3 3 3 2 2 4 2" xfId="9300"/>
    <cellStyle name="Note 3 3 3 3 2 2 5" xfId="9301"/>
    <cellStyle name="Note 3 3 3 3 2 2 5 2" xfId="9302"/>
    <cellStyle name="Note 3 3 3 3 2 2 6" xfId="9303"/>
    <cellStyle name="Note 3 3 3 3 2 2 6 2" xfId="9304"/>
    <cellStyle name="Note 3 3 3 3 2 2 7" xfId="9305"/>
    <cellStyle name="Note 3 3 3 3 2 2 7 2" xfId="9306"/>
    <cellStyle name="Note 3 3 3 3 2 2 8" xfId="9307"/>
    <cellStyle name="Note 3 3 3 3 2 2 8 2" xfId="9308"/>
    <cellStyle name="Note 3 3 3 3 2 2 9" xfId="9309"/>
    <cellStyle name="Note 3 3 3 3 3" xfId="9310"/>
    <cellStyle name="Note 3 3 3 3 3 2" xfId="9311"/>
    <cellStyle name="Note 3 3 3 3 4" xfId="9312"/>
    <cellStyle name="Note 3 3 3 3 4 2" xfId="9313"/>
    <cellStyle name="Note 3 3 3 3 5" xfId="9314"/>
    <cellStyle name="Note 3 3 3 3 5 2" xfId="9315"/>
    <cellStyle name="Note 3 3 3 3 6" xfId="9316"/>
    <cellStyle name="Note 3 3 3 3 6 2" xfId="9317"/>
    <cellStyle name="Note 3 3 3 3 7" xfId="9318"/>
    <cellStyle name="Note 3 3 3 3 7 2" xfId="9319"/>
    <cellStyle name="Note 3 3 3 3 8" xfId="9320"/>
    <cellStyle name="Note 3 3 3 3 8 2" xfId="9321"/>
    <cellStyle name="Note 3 3 3 3 9" xfId="9322"/>
    <cellStyle name="Note 3 3 3 3 9 2" xfId="9323"/>
    <cellStyle name="Note 3 3 3 4" xfId="9324"/>
    <cellStyle name="Note 3 3 3 4 2" xfId="9325"/>
    <cellStyle name="Note 3 3 3 4 2 2" xfId="9326"/>
    <cellStyle name="Note 3 3 3 4 2 2 2" xfId="9327"/>
    <cellStyle name="Note 3 3 3 4 2 3" xfId="9328"/>
    <cellStyle name="Note 3 3 3 4 2 3 2" xfId="9329"/>
    <cellStyle name="Note 3 3 3 4 2 4" xfId="9330"/>
    <cellStyle name="Note 3 3 3 4 2 4 2" xfId="9331"/>
    <cellStyle name="Note 3 3 3 4 2 5" xfId="9332"/>
    <cellStyle name="Note 3 3 3 4 2 5 2" xfId="9333"/>
    <cellStyle name="Note 3 3 3 4 2 6" xfId="9334"/>
    <cellStyle name="Note 3 3 3 4 2 6 2" xfId="9335"/>
    <cellStyle name="Note 3 3 3 4 2 7" xfId="9336"/>
    <cellStyle name="Note 3 3 3 4 2 7 2" xfId="9337"/>
    <cellStyle name="Note 3 3 3 4 2 8" xfId="9338"/>
    <cellStyle name="Note 3 3 3 4 2 8 2" xfId="9339"/>
    <cellStyle name="Note 3 3 3 4 2 9" xfId="9340"/>
    <cellStyle name="Note 3 3 3 5" xfId="9341"/>
    <cellStyle name="Note 3 3 3 5 2" xfId="9342"/>
    <cellStyle name="Note 3 3 3 6" xfId="9343"/>
    <cellStyle name="Note 3 3 3 6 2" xfId="9344"/>
    <cellStyle name="Note 3 3 3 7" xfId="9345"/>
    <cellStyle name="Note 3 3 3 7 2" xfId="9346"/>
    <cellStyle name="Note 3 3 3 8" xfId="9347"/>
    <cellStyle name="Note 3 3 3 8 2" xfId="9348"/>
    <cellStyle name="Note 3 3 3 9" xfId="9349"/>
    <cellStyle name="Note 3 3 3 9 2" xfId="9350"/>
    <cellStyle name="Note 3 3 4" xfId="9351"/>
    <cellStyle name="Note 3 3 4 10" xfId="9352"/>
    <cellStyle name="Note 3 3 4 2" xfId="9353"/>
    <cellStyle name="Note 3 3 4 2 2" xfId="9354"/>
    <cellStyle name="Note 3 3 4 2 2 2" xfId="9355"/>
    <cellStyle name="Note 3 3 4 2 2 2 2" xfId="9356"/>
    <cellStyle name="Note 3 3 4 2 2 3" xfId="9357"/>
    <cellStyle name="Note 3 3 4 2 2 3 2" xfId="9358"/>
    <cellStyle name="Note 3 3 4 2 2 4" xfId="9359"/>
    <cellStyle name="Note 3 3 4 2 2 4 2" xfId="9360"/>
    <cellStyle name="Note 3 3 4 2 2 5" xfId="9361"/>
    <cellStyle name="Note 3 3 4 2 2 5 2" xfId="9362"/>
    <cellStyle name="Note 3 3 4 2 2 6" xfId="9363"/>
    <cellStyle name="Note 3 3 4 2 2 6 2" xfId="9364"/>
    <cellStyle name="Note 3 3 4 2 2 7" xfId="9365"/>
    <cellStyle name="Note 3 3 4 2 2 7 2" xfId="9366"/>
    <cellStyle name="Note 3 3 4 2 2 8" xfId="9367"/>
    <cellStyle name="Note 3 3 4 2 2 8 2" xfId="9368"/>
    <cellStyle name="Note 3 3 4 2 2 9" xfId="9369"/>
    <cellStyle name="Note 3 3 4 3" xfId="9370"/>
    <cellStyle name="Note 3 3 4 3 2" xfId="9371"/>
    <cellStyle name="Note 3 3 4 4" xfId="9372"/>
    <cellStyle name="Note 3 3 4 4 2" xfId="9373"/>
    <cellStyle name="Note 3 3 4 5" xfId="9374"/>
    <cellStyle name="Note 3 3 4 5 2" xfId="9375"/>
    <cellStyle name="Note 3 3 4 6" xfId="9376"/>
    <cellStyle name="Note 3 3 4 6 2" xfId="9377"/>
    <cellStyle name="Note 3 3 4 7" xfId="9378"/>
    <cellStyle name="Note 3 3 4 7 2" xfId="9379"/>
    <cellStyle name="Note 3 3 4 8" xfId="9380"/>
    <cellStyle name="Note 3 3 4 8 2" xfId="9381"/>
    <cellStyle name="Note 3 3 4 9" xfId="9382"/>
    <cellStyle name="Note 3 3 4 9 2" xfId="9383"/>
    <cellStyle name="Note 3 3 5" xfId="9384"/>
    <cellStyle name="Note 3 3 5 10" xfId="9385"/>
    <cellStyle name="Note 3 3 5 2" xfId="9386"/>
    <cellStyle name="Note 3 3 5 2 2" xfId="9387"/>
    <cellStyle name="Note 3 3 5 2 2 2" xfId="9388"/>
    <cellStyle name="Note 3 3 5 2 2 2 2" xfId="9389"/>
    <cellStyle name="Note 3 3 5 2 2 3" xfId="9390"/>
    <cellStyle name="Note 3 3 5 2 2 3 2" xfId="9391"/>
    <cellStyle name="Note 3 3 5 2 2 4" xfId="9392"/>
    <cellStyle name="Note 3 3 5 2 2 4 2" xfId="9393"/>
    <cellStyle name="Note 3 3 5 2 2 5" xfId="9394"/>
    <cellStyle name="Note 3 3 5 2 2 5 2" xfId="9395"/>
    <cellStyle name="Note 3 3 5 2 2 6" xfId="9396"/>
    <cellStyle name="Note 3 3 5 2 2 6 2" xfId="9397"/>
    <cellStyle name="Note 3 3 5 2 2 7" xfId="9398"/>
    <cellStyle name="Note 3 3 5 2 2 7 2" xfId="9399"/>
    <cellStyle name="Note 3 3 5 2 2 8" xfId="9400"/>
    <cellStyle name="Note 3 3 5 2 2 8 2" xfId="9401"/>
    <cellStyle name="Note 3 3 5 2 2 9" xfId="9402"/>
    <cellStyle name="Note 3 3 5 3" xfId="9403"/>
    <cellStyle name="Note 3 3 5 3 2" xfId="9404"/>
    <cellStyle name="Note 3 3 5 4" xfId="9405"/>
    <cellStyle name="Note 3 3 5 4 2" xfId="9406"/>
    <cellStyle name="Note 3 3 5 5" xfId="9407"/>
    <cellStyle name="Note 3 3 5 5 2" xfId="9408"/>
    <cellStyle name="Note 3 3 5 6" xfId="9409"/>
    <cellStyle name="Note 3 3 5 6 2" xfId="9410"/>
    <cellStyle name="Note 3 3 5 7" xfId="9411"/>
    <cellStyle name="Note 3 3 5 7 2" xfId="9412"/>
    <cellStyle name="Note 3 3 5 8" xfId="9413"/>
    <cellStyle name="Note 3 3 5 8 2" xfId="9414"/>
    <cellStyle name="Note 3 3 5 9" xfId="9415"/>
    <cellStyle name="Note 3 3 5 9 2" xfId="9416"/>
    <cellStyle name="Note 3 3 6" xfId="9417"/>
    <cellStyle name="Note 3 3 6 10" xfId="9418"/>
    <cellStyle name="Note 3 3 6 2" xfId="9419"/>
    <cellStyle name="Note 3 3 6 2 2" xfId="9420"/>
    <cellStyle name="Note 3 3 6 2 2 2" xfId="9421"/>
    <cellStyle name="Note 3 3 6 2 2 2 2" xfId="9422"/>
    <cellStyle name="Note 3 3 6 2 2 3" xfId="9423"/>
    <cellStyle name="Note 3 3 6 2 2 3 2" xfId="9424"/>
    <cellStyle name="Note 3 3 6 2 2 4" xfId="9425"/>
    <cellStyle name="Note 3 3 6 2 2 4 2" xfId="9426"/>
    <cellStyle name="Note 3 3 6 2 2 5" xfId="9427"/>
    <cellStyle name="Note 3 3 6 2 2 5 2" xfId="9428"/>
    <cellStyle name="Note 3 3 6 2 2 6" xfId="9429"/>
    <cellStyle name="Note 3 3 6 2 2 6 2" xfId="9430"/>
    <cellStyle name="Note 3 3 6 2 2 7" xfId="9431"/>
    <cellStyle name="Note 3 3 6 2 2 7 2" xfId="9432"/>
    <cellStyle name="Note 3 3 6 2 2 8" xfId="9433"/>
    <cellStyle name="Note 3 3 6 2 2 8 2" xfId="9434"/>
    <cellStyle name="Note 3 3 6 2 2 9" xfId="9435"/>
    <cellStyle name="Note 3 3 6 3" xfId="9436"/>
    <cellStyle name="Note 3 3 6 3 2" xfId="9437"/>
    <cellStyle name="Note 3 3 6 4" xfId="9438"/>
    <cellStyle name="Note 3 3 6 4 2" xfId="9439"/>
    <cellStyle name="Note 3 3 6 5" xfId="9440"/>
    <cellStyle name="Note 3 3 6 5 2" xfId="9441"/>
    <cellStyle name="Note 3 3 6 6" xfId="9442"/>
    <cellStyle name="Note 3 3 6 6 2" xfId="9443"/>
    <cellStyle name="Note 3 3 6 7" xfId="9444"/>
    <cellStyle name="Note 3 3 6 7 2" xfId="9445"/>
    <cellStyle name="Note 3 3 6 8" xfId="9446"/>
    <cellStyle name="Note 3 3 6 8 2" xfId="9447"/>
    <cellStyle name="Note 3 3 6 9" xfId="9448"/>
    <cellStyle name="Note 3 3 6 9 2" xfId="9449"/>
    <cellStyle name="Note 3 3 7" xfId="9450"/>
    <cellStyle name="Note 3 3 7 10" xfId="9451"/>
    <cellStyle name="Note 3 3 7 2" xfId="9452"/>
    <cellStyle name="Note 3 3 7 2 2" xfId="9453"/>
    <cellStyle name="Note 3 3 7 2 2 2" xfId="9454"/>
    <cellStyle name="Note 3 3 7 2 2 2 2" xfId="9455"/>
    <cellStyle name="Note 3 3 7 2 2 3" xfId="9456"/>
    <cellStyle name="Note 3 3 7 2 2 3 2" xfId="9457"/>
    <cellStyle name="Note 3 3 7 2 2 4" xfId="9458"/>
    <cellStyle name="Note 3 3 7 2 2 4 2" xfId="9459"/>
    <cellStyle name="Note 3 3 7 2 2 5" xfId="9460"/>
    <cellStyle name="Note 3 3 7 2 2 5 2" xfId="9461"/>
    <cellStyle name="Note 3 3 7 2 2 6" xfId="9462"/>
    <cellStyle name="Note 3 3 7 2 2 6 2" xfId="9463"/>
    <cellStyle name="Note 3 3 7 2 2 7" xfId="9464"/>
    <cellStyle name="Note 3 3 7 2 2 7 2" xfId="9465"/>
    <cellStyle name="Note 3 3 7 2 2 8" xfId="9466"/>
    <cellStyle name="Note 3 3 7 2 2 8 2" xfId="9467"/>
    <cellStyle name="Note 3 3 7 2 2 9" xfId="9468"/>
    <cellStyle name="Note 3 3 7 3" xfId="9469"/>
    <cellStyle name="Note 3 3 7 3 2" xfId="9470"/>
    <cellStyle name="Note 3 3 7 4" xfId="9471"/>
    <cellStyle name="Note 3 3 7 4 2" xfId="9472"/>
    <cellStyle name="Note 3 3 7 5" xfId="9473"/>
    <cellStyle name="Note 3 3 7 5 2" xfId="9474"/>
    <cellStyle name="Note 3 3 7 6" xfId="9475"/>
    <cellStyle name="Note 3 3 7 6 2" xfId="9476"/>
    <cellStyle name="Note 3 3 7 7" xfId="9477"/>
    <cellStyle name="Note 3 3 7 7 2" xfId="9478"/>
    <cellStyle name="Note 3 3 7 8" xfId="9479"/>
    <cellStyle name="Note 3 3 7 8 2" xfId="9480"/>
    <cellStyle name="Note 3 3 7 9" xfId="9481"/>
    <cellStyle name="Note 3 3 7 9 2" xfId="9482"/>
    <cellStyle name="Note 3 3 8" xfId="9483"/>
    <cellStyle name="Note 3 3 8 10" xfId="9484"/>
    <cellStyle name="Note 3 3 8 2" xfId="9485"/>
    <cellStyle name="Note 3 3 8 2 2" xfId="9486"/>
    <cellStyle name="Note 3 3 8 2 2 2" xfId="9487"/>
    <cellStyle name="Note 3 3 8 2 2 2 2" xfId="9488"/>
    <cellStyle name="Note 3 3 8 2 2 3" xfId="9489"/>
    <cellStyle name="Note 3 3 8 2 2 3 2" xfId="9490"/>
    <cellStyle name="Note 3 3 8 2 2 4" xfId="9491"/>
    <cellStyle name="Note 3 3 8 2 2 4 2" xfId="9492"/>
    <cellStyle name="Note 3 3 8 2 2 5" xfId="9493"/>
    <cellStyle name="Note 3 3 8 2 2 5 2" xfId="9494"/>
    <cellStyle name="Note 3 3 8 2 2 6" xfId="9495"/>
    <cellStyle name="Note 3 3 8 2 2 6 2" xfId="9496"/>
    <cellStyle name="Note 3 3 8 2 2 7" xfId="9497"/>
    <cellStyle name="Note 3 3 8 2 2 7 2" xfId="9498"/>
    <cellStyle name="Note 3 3 8 2 2 8" xfId="9499"/>
    <cellStyle name="Note 3 3 8 2 2 8 2" xfId="9500"/>
    <cellStyle name="Note 3 3 8 2 2 9" xfId="9501"/>
    <cellStyle name="Note 3 3 8 3" xfId="9502"/>
    <cellStyle name="Note 3 3 8 3 2" xfId="9503"/>
    <cellStyle name="Note 3 3 8 4" xfId="9504"/>
    <cellStyle name="Note 3 3 8 4 2" xfId="9505"/>
    <cellStyle name="Note 3 3 8 5" xfId="9506"/>
    <cellStyle name="Note 3 3 8 5 2" xfId="9507"/>
    <cellStyle name="Note 3 3 8 6" xfId="9508"/>
    <cellStyle name="Note 3 3 8 6 2" xfId="9509"/>
    <cellStyle name="Note 3 3 8 7" xfId="9510"/>
    <cellStyle name="Note 3 3 8 7 2" xfId="9511"/>
    <cellStyle name="Note 3 3 8 8" xfId="9512"/>
    <cellStyle name="Note 3 3 8 8 2" xfId="9513"/>
    <cellStyle name="Note 3 3 8 9" xfId="9514"/>
    <cellStyle name="Note 3 3 8 9 2" xfId="9515"/>
    <cellStyle name="Note 3 3 9" xfId="9516"/>
    <cellStyle name="Note 3 3 9 2" xfId="9517"/>
    <cellStyle name="Note 3 3 9 2 2" xfId="9518"/>
    <cellStyle name="Note 3 3 9 2 2 2" xfId="9519"/>
    <cellStyle name="Note 3 3 9 2 3" xfId="9520"/>
    <cellStyle name="Note 3 3 9 2 3 2" xfId="9521"/>
    <cellStyle name="Note 3 3 9 2 4" xfId="9522"/>
    <cellStyle name="Note 3 3 9 2 4 2" xfId="9523"/>
    <cellStyle name="Note 3 3 9 2 5" xfId="9524"/>
    <cellStyle name="Note 3 3 9 2 5 2" xfId="9525"/>
    <cellStyle name="Note 3 3 9 2 6" xfId="9526"/>
    <cellStyle name="Note 3 3 9 2 6 2" xfId="9527"/>
    <cellStyle name="Note 3 3 9 2 7" xfId="9528"/>
    <cellStyle name="Note 3 3 9 2 7 2" xfId="9529"/>
    <cellStyle name="Note 3 3 9 2 8" xfId="9530"/>
    <cellStyle name="Note 3 3 9 2 8 2" xfId="9531"/>
    <cellStyle name="Note 3 3 9 2 9" xfId="9532"/>
    <cellStyle name="Note 3 4" xfId="8344"/>
    <cellStyle name="Note 4" xfId="9533"/>
    <cellStyle name="Note 5" xfId="9534"/>
    <cellStyle name="Note 6" xfId="9535"/>
    <cellStyle name="Notes" xfId="949"/>
    <cellStyle name="Notes 2" xfId="950"/>
    <cellStyle name="Notes 2 2" xfId="12004"/>
    <cellStyle name="Obliczenia" xfId="951"/>
    <cellStyle name="Œ…‹æØ‚è [0.00]_laroux" xfId="952"/>
    <cellStyle name="Œ…‹æØ‚è_laroux" xfId="953"/>
    <cellStyle name="Output 2" xfId="41"/>
    <cellStyle name="Output 2 2" xfId="9536"/>
    <cellStyle name="Output 2 2 10" xfId="9537"/>
    <cellStyle name="Output 2 2 10 2" xfId="9538"/>
    <cellStyle name="Output 2 2 10 2 2" xfId="9539"/>
    <cellStyle name="Output 2 2 10 3" xfId="9540"/>
    <cellStyle name="Output 2 2 10 3 2" xfId="9541"/>
    <cellStyle name="Output 2 2 10 4" xfId="9542"/>
    <cellStyle name="Output 2 2 10 4 2" xfId="9543"/>
    <cellStyle name="Output 2 2 10 5" xfId="9544"/>
    <cellStyle name="Output 2 2 10 5 2" xfId="9545"/>
    <cellStyle name="Output 2 2 10 6" xfId="9546"/>
    <cellStyle name="Output 2 2 10 6 2" xfId="9547"/>
    <cellStyle name="Output 2 2 10 7" xfId="9548"/>
    <cellStyle name="Output 2 2 10 7 2" xfId="9549"/>
    <cellStyle name="Output 2 2 10 8" xfId="9550"/>
    <cellStyle name="Output 2 2 11" xfId="9551"/>
    <cellStyle name="Output 2 2 11 2" xfId="9552"/>
    <cellStyle name="Output 2 2 12" xfId="9553"/>
    <cellStyle name="Output 2 2 12 2" xfId="9554"/>
    <cellStyle name="Output 2 2 13" xfId="9555"/>
    <cellStyle name="Output 2 2 13 2" xfId="9556"/>
    <cellStyle name="Output 2 2 14" xfId="9557"/>
    <cellStyle name="Output 2 2 14 2" xfId="9558"/>
    <cellStyle name="Output 2 2 15" xfId="9559"/>
    <cellStyle name="Output 2 2 15 2" xfId="9560"/>
    <cellStyle name="Output 2 2 16" xfId="9561"/>
    <cellStyle name="Output 2 2 16 2" xfId="9562"/>
    <cellStyle name="Output 2 2 17" xfId="9563"/>
    <cellStyle name="Output 2 2 17 2" xfId="9564"/>
    <cellStyle name="Output 2 2 18" xfId="9565"/>
    <cellStyle name="Output 2 2 2" xfId="9566"/>
    <cellStyle name="Output 2 2 2 10" xfId="9567"/>
    <cellStyle name="Output 2 2 2 10 2" xfId="9568"/>
    <cellStyle name="Output 2 2 2 11" xfId="9569"/>
    <cellStyle name="Output 2 2 2 11 2" xfId="9570"/>
    <cellStyle name="Output 2 2 2 12" xfId="9571"/>
    <cellStyle name="Output 2 2 2 12 2" xfId="9572"/>
    <cellStyle name="Output 2 2 2 13" xfId="9573"/>
    <cellStyle name="Output 2 2 2 13 2" xfId="9574"/>
    <cellStyle name="Output 2 2 2 14" xfId="9575"/>
    <cellStyle name="Output 2 2 2 14 2" xfId="9576"/>
    <cellStyle name="Output 2 2 2 15" xfId="9577"/>
    <cellStyle name="Output 2 2 2 15 2" xfId="9578"/>
    <cellStyle name="Output 2 2 2 16" xfId="9579"/>
    <cellStyle name="Output 2 2 2 16 2" xfId="9580"/>
    <cellStyle name="Output 2 2 2 17" xfId="9581"/>
    <cellStyle name="Output 2 2 2 2" xfId="9582"/>
    <cellStyle name="Output 2 2 2 2 10" xfId="9583"/>
    <cellStyle name="Output 2 2 2 2 10 2" xfId="9584"/>
    <cellStyle name="Output 2 2 2 2 11" xfId="9585"/>
    <cellStyle name="Output 2 2 2 2 11 2" xfId="9586"/>
    <cellStyle name="Output 2 2 2 2 12" xfId="9587"/>
    <cellStyle name="Output 2 2 2 2 2" xfId="9588"/>
    <cellStyle name="Output 2 2 2 2 2 10" xfId="9589"/>
    <cellStyle name="Output 2 2 2 2 2 2" xfId="9590"/>
    <cellStyle name="Output 2 2 2 2 2 2 2" xfId="9591"/>
    <cellStyle name="Output 2 2 2 2 2 2 2 2" xfId="9592"/>
    <cellStyle name="Output 2 2 2 2 2 2 3" xfId="9593"/>
    <cellStyle name="Output 2 2 2 2 2 2 3 2" xfId="9594"/>
    <cellStyle name="Output 2 2 2 2 2 2 4" xfId="9595"/>
    <cellStyle name="Output 2 2 2 2 2 2 4 2" xfId="9596"/>
    <cellStyle name="Output 2 2 2 2 2 2 5" xfId="9597"/>
    <cellStyle name="Output 2 2 2 2 2 2 5 2" xfId="9598"/>
    <cellStyle name="Output 2 2 2 2 2 2 6" xfId="9599"/>
    <cellStyle name="Output 2 2 2 2 2 2 6 2" xfId="9600"/>
    <cellStyle name="Output 2 2 2 2 2 2 7" xfId="9601"/>
    <cellStyle name="Output 2 2 2 2 2 2 7 2" xfId="9602"/>
    <cellStyle name="Output 2 2 2 2 2 2 8" xfId="9603"/>
    <cellStyle name="Output 2 2 2 2 2 3" xfId="9604"/>
    <cellStyle name="Output 2 2 2 2 2 3 2" xfId="9605"/>
    <cellStyle name="Output 2 2 2 2 2 4" xfId="9606"/>
    <cellStyle name="Output 2 2 2 2 2 4 2" xfId="9607"/>
    <cellStyle name="Output 2 2 2 2 2 5" xfId="9608"/>
    <cellStyle name="Output 2 2 2 2 2 5 2" xfId="9609"/>
    <cellStyle name="Output 2 2 2 2 2 6" xfId="9610"/>
    <cellStyle name="Output 2 2 2 2 2 6 2" xfId="9611"/>
    <cellStyle name="Output 2 2 2 2 2 7" xfId="9612"/>
    <cellStyle name="Output 2 2 2 2 2 7 2" xfId="9613"/>
    <cellStyle name="Output 2 2 2 2 2 8" xfId="9614"/>
    <cellStyle name="Output 2 2 2 2 2 8 2" xfId="9615"/>
    <cellStyle name="Output 2 2 2 2 2 9" xfId="9616"/>
    <cellStyle name="Output 2 2 2 2 2 9 2" xfId="9617"/>
    <cellStyle name="Output 2 2 2 2 3" xfId="9618"/>
    <cellStyle name="Output 2 2 2 2 3 10" xfId="9619"/>
    <cellStyle name="Output 2 2 2 2 3 2" xfId="9620"/>
    <cellStyle name="Output 2 2 2 2 3 2 2" xfId="9621"/>
    <cellStyle name="Output 2 2 2 2 3 2 2 2" xfId="9622"/>
    <cellStyle name="Output 2 2 2 2 3 2 3" xfId="9623"/>
    <cellStyle name="Output 2 2 2 2 3 2 3 2" xfId="9624"/>
    <cellStyle name="Output 2 2 2 2 3 2 4" xfId="9625"/>
    <cellStyle name="Output 2 2 2 2 3 2 4 2" xfId="9626"/>
    <cellStyle name="Output 2 2 2 2 3 2 5" xfId="9627"/>
    <cellStyle name="Output 2 2 2 2 3 2 5 2" xfId="9628"/>
    <cellStyle name="Output 2 2 2 2 3 2 6" xfId="9629"/>
    <cellStyle name="Output 2 2 2 2 3 2 6 2" xfId="9630"/>
    <cellStyle name="Output 2 2 2 2 3 2 7" xfId="9631"/>
    <cellStyle name="Output 2 2 2 2 3 2 7 2" xfId="9632"/>
    <cellStyle name="Output 2 2 2 2 3 2 8" xfId="9633"/>
    <cellStyle name="Output 2 2 2 2 3 3" xfId="9634"/>
    <cellStyle name="Output 2 2 2 2 3 3 2" xfId="9635"/>
    <cellStyle name="Output 2 2 2 2 3 4" xfId="9636"/>
    <cellStyle name="Output 2 2 2 2 3 4 2" xfId="9637"/>
    <cellStyle name="Output 2 2 2 2 3 5" xfId="9638"/>
    <cellStyle name="Output 2 2 2 2 3 5 2" xfId="9639"/>
    <cellStyle name="Output 2 2 2 2 3 6" xfId="9640"/>
    <cellStyle name="Output 2 2 2 2 3 6 2" xfId="9641"/>
    <cellStyle name="Output 2 2 2 2 3 7" xfId="9642"/>
    <cellStyle name="Output 2 2 2 2 3 7 2" xfId="9643"/>
    <cellStyle name="Output 2 2 2 2 3 8" xfId="9644"/>
    <cellStyle name="Output 2 2 2 2 3 8 2" xfId="9645"/>
    <cellStyle name="Output 2 2 2 2 3 9" xfId="9646"/>
    <cellStyle name="Output 2 2 2 2 3 9 2" xfId="9647"/>
    <cellStyle name="Output 2 2 2 2 4" xfId="9648"/>
    <cellStyle name="Output 2 2 2 2 4 2" xfId="9649"/>
    <cellStyle name="Output 2 2 2 2 4 2 2" xfId="9650"/>
    <cellStyle name="Output 2 2 2 2 4 3" xfId="9651"/>
    <cellStyle name="Output 2 2 2 2 4 3 2" xfId="9652"/>
    <cellStyle name="Output 2 2 2 2 4 4" xfId="9653"/>
    <cellStyle name="Output 2 2 2 2 4 4 2" xfId="9654"/>
    <cellStyle name="Output 2 2 2 2 4 5" xfId="9655"/>
    <cellStyle name="Output 2 2 2 2 4 5 2" xfId="9656"/>
    <cellStyle name="Output 2 2 2 2 4 6" xfId="9657"/>
    <cellStyle name="Output 2 2 2 2 4 6 2" xfId="9658"/>
    <cellStyle name="Output 2 2 2 2 4 7" xfId="9659"/>
    <cellStyle name="Output 2 2 2 2 4 7 2" xfId="9660"/>
    <cellStyle name="Output 2 2 2 2 4 8" xfId="9661"/>
    <cellStyle name="Output 2 2 2 2 5" xfId="9662"/>
    <cellStyle name="Output 2 2 2 2 5 2" xfId="9663"/>
    <cellStyle name="Output 2 2 2 2 6" xfId="9664"/>
    <cellStyle name="Output 2 2 2 2 6 2" xfId="9665"/>
    <cellStyle name="Output 2 2 2 2 7" xfId="9666"/>
    <cellStyle name="Output 2 2 2 2 7 2" xfId="9667"/>
    <cellStyle name="Output 2 2 2 2 8" xfId="9668"/>
    <cellStyle name="Output 2 2 2 2 8 2" xfId="9669"/>
    <cellStyle name="Output 2 2 2 2 9" xfId="9670"/>
    <cellStyle name="Output 2 2 2 2 9 2" xfId="9671"/>
    <cellStyle name="Output 2 2 2 3" xfId="9672"/>
    <cellStyle name="Output 2 2 2 3 10" xfId="9673"/>
    <cellStyle name="Output 2 2 2 3 10 2" xfId="9674"/>
    <cellStyle name="Output 2 2 2 3 11" xfId="9675"/>
    <cellStyle name="Output 2 2 2 3 11 2" xfId="9676"/>
    <cellStyle name="Output 2 2 2 3 12" xfId="9677"/>
    <cellStyle name="Output 2 2 2 3 2" xfId="9678"/>
    <cellStyle name="Output 2 2 2 3 2 10" xfId="9679"/>
    <cellStyle name="Output 2 2 2 3 2 2" xfId="9680"/>
    <cellStyle name="Output 2 2 2 3 2 2 2" xfId="9681"/>
    <cellStyle name="Output 2 2 2 3 2 2 2 2" xfId="9682"/>
    <cellStyle name="Output 2 2 2 3 2 2 3" xfId="9683"/>
    <cellStyle name="Output 2 2 2 3 2 2 3 2" xfId="9684"/>
    <cellStyle name="Output 2 2 2 3 2 2 4" xfId="9685"/>
    <cellStyle name="Output 2 2 2 3 2 2 4 2" xfId="9686"/>
    <cellStyle name="Output 2 2 2 3 2 2 5" xfId="9687"/>
    <cellStyle name="Output 2 2 2 3 2 2 5 2" xfId="9688"/>
    <cellStyle name="Output 2 2 2 3 2 2 6" xfId="9689"/>
    <cellStyle name="Output 2 2 2 3 2 2 6 2" xfId="9690"/>
    <cellStyle name="Output 2 2 2 3 2 2 7" xfId="9691"/>
    <cellStyle name="Output 2 2 2 3 2 2 7 2" xfId="9692"/>
    <cellStyle name="Output 2 2 2 3 2 2 8" xfId="9693"/>
    <cellStyle name="Output 2 2 2 3 2 3" xfId="9694"/>
    <cellStyle name="Output 2 2 2 3 2 3 2" xfId="9695"/>
    <cellStyle name="Output 2 2 2 3 2 4" xfId="9696"/>
    <cellStyle name="Output 2 2 2 3 2 4 2" xfId="9697"/>
    <cellStyle name="Output 2 2 2 3 2 5" xfId="9698"/>
    <cellStyle name="Output 2 2 2 3 2 5 2" xfId="9699"/>
    <cellStyle name="Output 2 2 2 3 2 6" xfId="9700"/>
    <cellStyle name="Output 2 2 2 3 2 6 2" xfId="9701"/>
    <cellStyle name="Output 2 2 2 3 2 7" xfId="9702"/>
    <cellStyle name="Output 2 2 2 3 2 7 2" xfId="9703"/>
    <cellStyle name="Output 2 2 2 3 2 8" xfId="9704"/>
    <cellStyle name="Output 2 2 2 3 2 8 2" xfId="9705"/>
    <cellStyle name="Output 2 2 2 3 2 9" xfId="9706"/>
    <cellStyle name="Output 2 2 2 3 2 9 2" xfId="9707"/>
    <cellStyle name="Output 2 2 2 3 3" xfId="9708"/>
    <cellStyle name="Output 2 2 2 3 3 10" xfId="9709"/>
    <cellStyle name="Output 2 2 2 3 3 2" xfId="9710"/>
    <cellStyle name="Output 2 2 2 3 3 2 2" xfId="9711"/>
    <cellStyle name="Output 2 2 2 3 3 2 2 2" xfId="9712"/>
    <cellStyle name="Output 2 2 2 3 3 2 3" xfId="9713"/>
    <cellStyle name="Output 2 2 2 3 3 2 3 2" xfId="9714"/>
    <cellStyle name="Output 2 2 2 3 3 2 4" xfId="9715"/>
    <cellStyle name="Output 2 2 2 3 3 2 4 2" xfId="9716"/>
    <cellStyle name="Output 2 2 2 3 3 2 5" xfId="9717"/>
    <cellStyle name="Output 2 2 2 3 3 2 5 2" xfId="9718"/>
    <cellStyle name="Output 2 2 2 3 3 2 6" xfId="9719"/>
    <cellStyle name="Output 2 2 2 3 3 2 6 2" xfId="9720"/>
    <cellStyle name="Output 2 2 2 3 3 2 7" xfId="9721"/>
    <cellStyle name="Output 2 2 2 3 3 2 7 2" xfId="9722"/>
    <cellStyle name="Output 2 2 2 3 3 2 8" xfId="9723"/>
    <cellStyle name="Output 2 2 2 3 3 3" xfId="9724"/>
    <cellStyle name="Output 2 2 2 3 3 3 2" xfId="9725"/>
    <cellStyle name="Output 2 2 2 3 3 4" xfId="9726"/>
    <cellStyle name="Output 2 2 2 3 3 4 2" xfId="9727"/>
    <cellStyle name="Output 2 2 2 3 3 5" xfId="9728"/>
    <cellStyle name="Output 2 2 2 3 3 5 2" xfId="9729"/>
    <cellStyle name="Output 2 2 2 3 3 6" xfId="9730"/>
    <cellStyle name="Output 2 2 2 3 3 6 2" xfId="9731"/>
    <cellStyle name="Output 2 2 2 3 3 7" xfId="9732"/>
    <cellStyle name="Output 2 2 2 3 3 7 2" xfId="9733"/>
    <cellStyle name="Output 2 2 2 3 3 8" xfId="9734"/>
    <cellStyle name="Output 2 2 2 3 3 8 2" xfId="9735"/>
    <cellStyle name="Output 2 2 2 3 3 9" xfId="9736"/>
    <cellStyle name="Output 2 2 2 3 3 9 2" xfId="9737"/>
    <cellStyle name="Output 2 2 2 3 4" xfId="9738"/>
    <cellStyle name="Output 2 2 2 3 4 2" xfId="9739"/>
    <cellStyle name="Output 2 2 2 3 4 2 2" xfId="9740"/>
    <cellStyle name="Output 2 2 2 3 4 3" xfId="9741"/>
    <cellStyle name="Output 2 2 2 3 4 3 2" xfId="9742"/>
    <cellStyle name="Output 2 2 2 3 4 4" xfId="9743"/>
    <cellStyle name="Output 2 2 2 3 4 4 2" xfId="9744"/>
    <cellStyle name="Output 2 2 2 3 4 5" xfId="9745"/>
    <cellStyle name="Output 2 2 2 3 4 5 2" xfId="9746"/>
    <cellStyle name="Output 2 2 2 3 4 6" xfId="9747"/>
    <cellStyle name="Output 2 2 2 3 4 6 2" xfId="9748"/>
    <cellStyle name="Output 2 2 2 3 4 7" xfId="9749"/>
    <cellStyle name="Output 2 2 2 3 4 7 2" xfId="9750"/>
    <cellStyle name="Output 2 2 2 3 4 8" xfId="9751"/>
    <cellStyle name="Output 2 2 2 3 5" xfId="9752"/>
    <cellStyle name="Output 2 2 2 3 5 2" xfId="9753"/>
    <cellStyle name="Output 2 2 2 3 6" xfId="9754"/>
    <cellStyle name="Output 2 2 2 3 6 2" xfId="9755"/>
    <cellStyle name="Output 2 2 2 3 7" xfId="9756"/>
    <cellStyle name="Output 2 2 2 3 7 2" xfId="9757"/>
    <cellStyle name="Output 2 2 2 3 8" xfId="9758"/>
    <cellStyle name="Output 2 2 2 3 8 2" xfId="9759"/>
    <cellStyle name="Output 2 2 2 3 9" xfId="9760"/>
    <cellStyle name="Output 2 2 2 3 9 2" xfId="9761"/>
    <cellStyle name="Output 2 2 2 4" xfId="9762"/>
    <cellStyle name="Output 2 2 2 4 10" xfId="9763"/>
    <cellStyle name="Output 2 2 2 4 2" xfId="9764"/>
    <cellStyle name="Output 2 2 2 4 2 2" xfId="9765"/>
    <cellStyle name="Output 2 2 2 4 2 2 2" xfId="9766"/>
    <cellStyle name="Output 2 2 2 4 2 3" xfId="9767"/>
    <cellStyle name="Output 2 2 2 4 2 3 2" xfId="9768"/>
    <cellStyle name="Output 2 2 2 4 2 4" xfId="9769"/>
    <cellStyle name="Output 2 2 2 4 2 4 2" xfId="9770"/>
    <cellStyle name="Output 2 2 2 4 2 5" xfId="9771"/>
    <cellStyle name="Output 2 2 2 4 2 5 2" xfId="9772"/>
    <cellStyle name="Output 2 2 2 4 2 6" xfId="9773"/>
    <cellStyle name="Output 2 2 2 4 2 6 2" xfId="9774"/>
    <cellStyle name="Output 2 2 2 4 2 7" xfId="9775"/>
    <cellStyle name="Output 2 2 2 4 2 7 2" xfId="9776"/>
    <cellStyle name="Output 2 2 2 4 2 8" xfId="9777"/>
    <cellStyle name="Output 2 2 2 4 3" xfId="9778"/>
    <cellStyle name="Output 2 2 2 4 3 2" xfId="9779"/>
    <cellStyle name="Output 2 2 2 4 4" xfId="9780"/>
    <cellStyle name="Output 2 2 2 4 4 2" xfId="9781"/>
    <cellStyle name="Output 2 2 2 4 5" xfId="9782"/>
    <cellStyle name="Output 2 2 2 4 5 2" xfId="9783"/>
    <cellStyle name="Output 2 2 2 4 6" xfId="9784"/>
    <cellStyle name="Output 2 2 2 4 6 2" xfId="9785"/>
    <cellStyle name="Output 2 2 2 4 7" xfId="9786"/>
    <cellStyle name="Output 2 2 2 4 7 2" xfId="9787"/>
    <cellStyle name="Output 2 2 2 4 8" xfId="9788"/>
    <cellStyle name="Output 2 2 2 4 8 2" xfId="9789"/>
    <cellStyle name="Output 2 2 2 4 9" xfId="9790"/>
    <cellStyle name="Output 2 2 2 4 9 2" xfId="9791"/>
    <cellStyle name="Output 2 2 2 5" xfId="9792"/>
    <cellStyle name="Output 2 2 2 5 10" xfId="9793"/>
    <cellStyle name="Output 2 2 2 5 2" xfId="9794"/>
    <cellStyle name="Output 2 2 2 5 2 2" xfId="9795"/>
    <cellStyle name="Output 2 2 2 5 2 2 2" xfId="9796"/>
    <cellStyle name="Output 2 2 2 5 2 3" xfId="9797"/>
    <cellStyle name="Output 2 2 2 5 2 3 2" xfId="9798"/>
    <cellStyle name="Output 2 2 2 5 2 4" xfId="9799"/>
    <cellStyle name="Output 2 2 2 5 2 4 2" xfId="9800"/>
    <cellStyle name="Output 2 2 2 5 2 5" xfId="9801"/>
    <cellStyle name="Output 2 2 2 5 2 5 2" xfId="9802"/>
    <cellStyle name="Output 2 2 2 5 2 6" xfId="9803"/>
    <cellStyle name="Output 2 2 2 5 2 6 2" xfId="9804"/>
    <cellStyle name="Output 2 2 2 5 2 7" xfId="9805"/>
    <cellStyle name="Output 2 2 2 5 2 7 2" xfId="9806"/>
    <cellStyle name="Output 2 2 2 5 2 8" xfId="9807"/>
    <cellStyle name="Output 2 2 2 5 3" xfId="9808"/>
    <cellStyle name="Output 2 2 2 5 3 2" xfId="9809"/>
    <cellStyle name="Output 2 2 2 5 4" xfId="9810"/>
    <cellStyle name="Output 2 2 2 5 4 2" xfId="9811"/>
    <cellStyle name="Output 2 2 2 5 5" xfId="9812"/>
    <cellStyle name="Output 2 2 2 5 5 2" xfId="9813"/>
    <cellStyle name="Output 2 2 2 5 6" xfId="9814"/>
    <cellStyle name="Output 2 2 2 5 6 2" xfId="9815"/>
    <cellStyle name="Output 2 2 2 5 7" xfId="9816"/>
    <cellStyle name="Output 2 2 2 5 7 2" xfId="9817"/>
    <cellStyle name="Output 2 2 2 5 8" xfId="9818"/>
    <cellStyle name="Output 2 2 2 5 8 2" xfId="9819"/>
    <cellStyle name="Output 2 2 2 5 9" xfId="9820"/>
    <cellStyle name="Output 2 2 2 5 9 2" xfId="9821"/>
    <cellStyle name="Output 2 2 2 6" xfId="9822"/>
    <cellStyle name="Output 2 2 2 6 10" xfId="9823"/>
    <cellStyle name="Output 2 2 2 6 2" xfId="9824"/>
    <cellStyle name="Output 2 2 2 6 2 2" xfId="9825"/>
    <cellStyle name="Output 2 2 2 6 2 2 2" xfId="9826"/>
    <cellStyle name="Output 2 2 2 6 2 3" xfId="9827"/>
    <cellStyle name="Output 2 2 2 6 2 3 2" xfId="9828"/>
    <cellStyle name="Output 2 2 2 6 2 4" xfId="9829"/>
    <cellStyle name="Output 2 2 2 6 2 4 2" xfId="9830"/>
    <cellStyle name="Output 2 2 2 6 2 5" xfId="9831"/>
    <cellStyle name="Output 2 2 2 6 2 5 2" xfId="9832"/>
    <cellStyle name="Output 2 2 2 6 2 6" xfId="9833"/>
    <cellStyle name="Output 2 2 2 6 2 6 2" xfId="9834"/>
    <cellStyle name="Output 2 2 2 6 2 7" xfId="9835"/>
    <cellStyle name="Output 2 2 2 6 2 7 2" xfId="9836"/>
    <cellStyle name="Output 2 2 2 6 2 8" xfId="9837"/>
    <cellStyle name="Output 2 2 2 6 3" xfId="9838"/>
    <cellStyle name="Output 2 2 2 6 3 2" xfId="9839"/>
    <cellStyle name="Output 2 2 2 6 4" xfId="9840"/>
    <cellStyle name="Output 2 2 2 6 4 2" xfId="9841"/>
    <cellStyle name="Output 2 2 2 6 5" xfId="9842"/>
    <cellStyle name="Output 2 2 2 6 5 2" xfId="9843"/>
    <cellStyle name="Output 2 2 2 6 6" xfId="9844"/>
    <cellStyle name="Output 2 2 2 6 6 2" xfId="9845"/>
    <cellStyle name="Output 2 2 2 6 7" xfId="9846"/>
    <cellStyle name="Output 2 2 2 6 7 2" xfId="9847"/>
    <cellStyle name="Output 2 2 2 6 8" xfId="9848"/>
    <cellStyle name="Output 2 2 2 6 8 2" xfId="9849"/>
    <cellStyle name="Output 2 2 2 6 9" xfId="9850"/>
    <cellStyle name="Output 2 2 2 6 9 2" xfId="9851"/>
    <cellStyle name="Output 2 2 2 7" xfId="9852"/>
    <cellStyle name="Output 2 2 2 7 10" xfId="9853"/>
    <cellStyle name="Output 2 2 2 7 2" xfId="9854"/>
    <cellStyle name="Output 2 2 2 7 2 2" xfId="9855"/>
    <cellStyle name="Output 2 2 2 7 2 2 2" xfId="9856"/>
    <cellStyle name="Output 2 2 2 7 2 3" xfId="9857"/>
    <cellStyle name="Output 2 2 2 7 2 3 2" xfId="9858"/>
    <cellStyle name="Output 2 2 2 7 2 4" xfId="9859"/>
    <cellStyle name="Output 2 2 2 7 2 4 2" xfId="9860"/>
    <cellStyle name="Output 2 2 2 7 2 5" xfId="9861"/>
    <cellStyle name="Output 2 2 2 7 2 5 2" xfId="9862"/>
    <cellStyle name="Output 2 2 2 7 2 6" xfId="9863"/>
    <cellStyle name="Output 2 2 2 7 2 6 2" xfId="9864"/>
    <cellStyle name="Output 2 2 2 7 2 7" xfId="9865"/>
    <cellStyle name="Output 2 2 2 7 2 7 2" xfId="9866"/>
    <cellStyle name="Output 2 2 2 7 2 8" xfId="9867"/>
    <cellStyle name="Output 2 2 2 7 3" xfId="9868"/>
    <cellStyle name="Output 2 2 2 7 3 2" xfId="9869"/>
    <cellStyle name="Output 2 2 2 7 4" xfId="9870"/>
    <cellStyle name="Output 2 2 2 7 4 2" xfId="9871"/>
    <cellStyle name="Output 2 2 2 7 5" xfId="9872"/>
    <cellStyle name="Output 2 2 2 7 5 2" xfId="9873"/>
    <cellStyle name="Output 2 2 2 7 6" xfId="9874"/>
    <cellStyle name="Output 2 2 2 7 6 2" xfId="9875"/>
    <cellStyle name="Output 2 2 2 7 7" xfId="9876"/>
    <cellStyle name="Output 2 2 2 7 7 2" xfId="9877"/>
    <cellStyle name="Output 2 2 2 7 8" xfId="9878"/>
    <cellStyle name="Output 2 2 2 7 8 2" xfId="9879"/>
    <cellStyle name="Output 2 2 2 7 9" xfId="9880"/>
    <cellStyle name="Output 2 2 2 7 9 2" xfId="9881"/>
    <cellStyle name="Output 2 2 2 8" xfId="9882"/>
    <cellStyle name="Output 2 2 2 8 10" xfId="9883"/>
    <cellStyle name="Output 2 2 2 8 2" xfId="9884"/>
    <cellStyle name="Output 2 2 2 8 2 2" xfId="9885"/>
    <cellStyle name="Output 2 2 2 8 2 2 2" xfId="9886"/>
    <cellStyle name="Output 2 2 2 8 2 3" xfId="9887"/>
    <cellStyle name="Output 2 2 2 8 2 3 2" xfId="9888"/>
    <cellStyle name="Output 2 2 2 8 2 4" xfId="9889"/>
    <cellStyle name="Output 2 2 2 8 2 4 2" xfId="9890"/>
    <cellStyle name="Output 2 2 2 8 2 5" xfId="9891"/>
    <cellStyle name="Output 2 2 2 8 2 5 2" xfId="9892"/>
    <cellStyle name="Output 2 2 2 8 2 6" xfId="9893"/>
    <cellStyle name="Output 2 2 2 8 2 6 2" xfId="9894"/>
    <cellStyle name="Output 2 2 2 8 2 7" xfId="9895"/>
    <cellStyle name="Output 2 2 2 8 2 7 2" xfId="9896"/>
    <cellStyle name="Output 2 2 2 8 2 8" xfId="9897"/>
    <cellStyle name="Output 2 2 2 8 3" xfId="9898"/>
    <cellStyle name="Output 2 2 2 8 3 2" xfId="9899"/>
    <cellStyle name="Output 2 2 2 8 4" xfId="9900"/>
    <cellStyle name="Output 2 2 2 8 4 2" xfId="9901"/>
    <cellStyle name="Output 2 2 2 8 5" xfId="9902"/>
    <cellStyle name="Output 2 2 2 8 5 2" xfId="9903"/>
    <cellStyle name="Output 2 2 2 8 6" xfId="9904"/>
    <cellStyle name="Output 2 2 2 8 6 2" xfId="9905"/>
    <cellStyle name="Output 2 2 2 8 7" xfId="9906"/>
    <cellStyle name="Output 2 2 2 8 7 2" xfId="9907"/>
    <cellStyle name="Output 2 2 2 8 8" xfId="9908"/>
    <cellStyle name="Output 2 2 2 8 8 2" xfId="9909"/>
    <cellStyle name="Output 2 2 2 8 9" xfId="9910"/>
    <cellStyle name="Output 2 2 2 8 9 2" xfId="9911"/>
    <cellStyle name="Output 2 2 2 9" xfId="9912"/>
    <cellStyle name="Output 2 2 2 9 2" xfId="9913"/>
    <cellStyle name="Output 2 2 2 9 2 2" xfId="9914"/>
    <cellStyle name="Output 2 2 2 9 3" xfId="9915"/>
    <cellStyle name="Output 2 2 2 9 3 2" xfId="9916"/>
    <cellStyle name="Output 2 2 2 9 4" xfId="9917"/>
    <cellStyle name="Output 2 2 2 9 4 2" xfId="9918"/>
    <cellStyle name="Output 2 2 2 9 5" xfId="9919"/>
    <cellStyle name="Output 2 2 2 9 5 2" xfId="9920"/>
    <cellStyle name="Output 2 2 2 9 6" xfId="9921"/>
    <cellStyle name="Output 2 2 2 9 6 2" xfId="9922"/>
    <cellStyle name="Output 2 2 2 9 7" xfId="9923"/>
    <cellStyle name="Output 2 2 2 9 7 2" xfId="9924"/>
    <cellStyle name="Output 2 2 2 9 8" xfId="9925"/>
    <cellStyle name="Output 2 2 3" xfId="9926"/>
    <cellStyle name="Output 2 2 3 10" xfId="9927"/>
    <cellStyle name="Output 2 2 3 10 2" xfId="9928"/>
    <cellStyle name="Output 2 2 3 11" xfId="9929"/>
    <cellStyle name="Output 2 2 3 11 2" xfId="9930"/>
    <cellStyle name="Output 2 2 3 12" xfId="9931"/>
    <cellStyle name="Output 2 2 3 2" xfId="9932"/>
    <cellStyle name="Output 2 2 3 2 10" xfId="9933"/>
    <cellStyle name="Output 2 2 3 2 2" xfId="9934"/>
    <cellStyle name="Output 2 2 3 2 2 2" xfId="9935"/>
    <cellStyle name="Output 2 2 3 2 2 2 2" xfId="9936"/>
    <cellStyle name="Output 2 2 3 2 2 3" xfId="9937"/>
    <cellStyle name="Output 2 2 3 2 2 3 2" xfId="9938"/>
    <cellStyle name="Output 2 2 3 2 2 4" xfId="9939"/>
    <cellStyle name="Output 2 2 3 2 2 4 2" xfId="9940"/>
    <cellStyle name="Output 2 2 3 2 2 5" xfId="9941"/>
    <cellStyle name="Output 2 2 3 2 2 5 2" xfId="9942"/>
    <cellStyle name="Output 2 2 3 2 2 6" xfId="9943"/>
    <cellStyle name="Output 2 2 3 2 2 6 2" xfId="9944"/>
    <cellStyle name="Output 2 2 3 2 2 7" xfId="9945"/>
    <cellStyle name="Output 2 2 3 2 2 7 2" xfId="9946"/>
    <cellStyle name="Output 2 2 3 2 2 8" xfId="9947"/>
    <cellStyle name="Output 2 2 3 2 3" xfId="9948"/>
    <cellStyle name="Output 2 2 3 2 3 2" xfId="9949"/>
    <cellStyle name="Output 2 2 3 2 4" xfId="9950"/>
    <cellStyle name="Output 2 2 3 2 4 2" xfId="9951"/>
    <cellStyle name="Output 2 2 3 2 5" xfId="9952"/>
    <cellStyle name="Output 2 2 3 2 5 2" xfId="9953"/>
    <cellStyle name="Output 2 2 3 2 6" xfId="9954"/>
    <cellStyle name="Output 2 2 3 2 6 2" xfId="9955"/>
    <cellStyle name="Output 2 2 3 2 7" xfId="9956"/>
    <cellStyle name="Output 2 2 3 2 7 2" xfId="9957"/>
    <cellStyle name="Output 2 2 3 2 8" xfId="9958"/>
    <cellStyle name="Output 2 2 3 2 8 2" xfId="9959"/>
    <cellStyle name="Output 2 2 3 2 9" xfId="9960"/>
    <cellStyle name="Output 2 2 3 2 9 2" xfId="9961"/>
    <cellStyle name="Output 2 2 3 3" xfId="9962"/>
    <cellStyle name="Output 2 2 3 3 10" xfId="9963"/>
    <cellStyle name="Output 2 2 3 3 2" xfId="9964"/>
    <cellStyle name="Output 2 2 3 3 2 2" xfId="9965"/>
    <cellStyle name="Output 2 2 3 3 2 2 2" xfId="9966"/>
    <cellStyle name="Output 2 2 3 3 2 3" xfId="9967"/>
    <cellStyle name="Output 2 2 3 3 2 3 2" xfId="9968"/>
    <cellStyle name="Output 2 2 3 3 2 4" xfId="9969"/>
    <cellStyle name="Output 2 2 3 3 2 4 2" xfId="9970"/>
    <cellStyle name="Output 2 2 3 3 2 5" xfId="9971"/>
    <cellStyle name="Output 2 2 3 3 2 5 2" xfId="9972"/>
    <cellStyle name="Output 2 2 3 3 2 6" xfId="9973"/>
    <cellStyle name="Output 2 2 3 3 2 6 2" xfId="9974"/>
    <cellStyle name="Output 2 2 3 3 2 7" xfId="9975"/>
    <cellStyle name="Output 2 2 3 3 2 7 2" xfId="9976"/>
    <cellStyle name="Output 2 2 3 3 2 8" xfId="9977"/>
    <cellStyle name="Output 2 2 3 3 3" xfId="9978"/>
    <cellStyle name="Output 2 2 3 3 3 2" xfId="9979"/>
    <cellStyle name="Output 2 2 3 3 4" xfId="9980"/>
    <cellStyle name="Output 2 2 3 3 4 2" xfId="9981"/>
    <cellStyle name="Output 2 2 3 3 5" xfId="9982"/>
    <cellStyle name="Output 2 2 3 3 5 2" xfId="9983"/>
    <cellStyle name="Output 2 2 3 3 6" xfId="9984"/>
    <cellStyle name="Output 2 2 3 3 6 2" xfId="9985"/>
    <cellStyle name="Output 2 2 3 3 7" xfId="9986"/>
    <cellStyle name="Output 2 2 3 3 7 2" xfId="9987"/>
    <cellStyle name="Output 2 2 3 3 8" xfId="9988"/>
    <cellStyle name="Output 2 2 3 3 8 2" xfId="9989"/>
    <cellStyle name="Output 2 2 3 3 9" xfId="9990"/>
    <cellStyle name="Output 2 2 3 3 9 2" xfId="9991"/>
    <cellStyle name="Output 2 2 3 4" xfId="9992"/>
    <cellStyle name="Output 2 2 3 4 2" xfId="9993"/>
    <cellStyle name="Output 2 2 3 4 2 2" xfId="9994"/>
    <cellStyle name="Output 2 2 3 4 3" xfId="9995"/>
    <cellStyle name="Output 2 2 3 4 3 2" xfId="9996"/>
    <cellStyle name="Output 2 2 3 4 4" xfId="9997"/>
    <cellStyle name="Output 2 2 3 4 4 2" xfId="9998"/>
    <cellStyle name="Output 2 2 3 4 5" xfId="9999"/>
    <cellStyle name="Output 2 2 3 4 5 2" xfId="10000"/>
    <cellStyle name="Output 2 2 3 4 6" xfId="10001"/>
    <cellStyle name="Output 2 2 3 4 6 2" xfId="10002"/>
    <cellStyle name="Output 2 2 3 4 7" xfId="10003"/>
    <cellStyle name="Output 2 2 3 4 7 2" xfId="10004"/>
    <cellStyle name="Output 2 2 3 4 8" xfId="10005"/>
    <cellStyle name="Output 2 2 3 5" xfId="10006"/>
    <cellStyle name="Output 2 2 3 5 2" xfId="10007"/>
    <cellStyle name="Output 2 2 3 6" xfId="10008"/>
    <cellStyle name="Output 2 2 3 6 2" xfId="10009"/>
    <cellStyle name="Output 2 2 3 7" xfId="10010"/>
    <cellStyle name="Output 2 2 3 7 2" xfId="10011"/>
    <cellStyle name="Output 2 2 3 8" xfId="10012"/>
    <cellStyle name="Output 2 2 3 8 2" xfId="10013"/>
    <cellStyle name="Output 2 2 3 9" xfId="10014"/>
    <cellStyle name="Output 2 2 3 9 2" xfId="10015"/>
    <cellStyle name="Output 2 2 4" xfId="10016"/>
    <cellStyle name="Output 2 2 4 10" xfId="10017"/>
    <cellStyle name="Output 2 2 4 10 2" xfId="10018"/>
    <cellStyle name="Output 2 2 4 11" xfId="10019"/>
    <cellStyle name="Output 2 2 4 11 2" xfId="10020"/>
    <cellStyle name="Output 2 2 4 12" xfId="10021"/>
    <cellStyle name="Output 2 2 4 2" xfId="10022"/>
    <cellStyle name="Output 2 2 4 2 10" xfId="10023"/>
    <cellStyle name="Output 2 2 4 2 2" xfId="10024"/>
    <cellStyle name="Output 2 2 4 2 2 2" xfId="10025"/>
    <cellStyle name="Output 2 2 4 2 2 2 2" xfId="10026"/>
    <cellStyle name="Output 2 2 4 2 2 3" xfId="10027"/>
    <cellStyle name="Output 2 2 4 2 2 3 2" xfId="10028"/>
    <cellStyle name="Output 2 2 4 2 2 4" xfId="10029"/>
    <cellStyle name="Output 2 2 4 2 2 4 2" xfId="10030"/>
    <cellStyle name="Output 2 2 4 2 2 5" xfId="10031"/>
    <cellStyle name="Output 2 2 4 2 2 5 2" xfId="10032"/>
    <cellStyle name="Output 2 2 4 2 2 6" xfId="10033"/>
    <cellStyle name="Output 2 2 4 2 2 6 2" xfId="10034"/>
    <cellStyle name="Output 2 2 4 2 2 7" xfId="10035"/>
    <cellStyle name="Output 2 2 4 2 2 7 2" xfId="10036"/>
    <cellStyle name="Output 2 2 4 2 2 8" xfId="10037"/>
    <cellStyle name="Output 2 2 4 2 3" xfId="10038"/>
    <cellStyle name="Output 2 2 4 2 3 2" xfId="10039"/>
    <cellStyle name="Output 2 2 4 2 4" xfId="10040"/>
    <cellStyle name="Output 2 2 4 2 4 2" xfId="10041"/>
    <cellStyle name="Output 2 2 4 2 5" xfId="10042"/>
    <cellStyle name="Output 2 2 4 2 5 2" xfId="10043"/>
    <cellStyle name="Output 2 2 4 2 6" xfId="10044"/>
    <cellStyle name="Output 2 2 4 2 6 2" xfId="10045"/>
    <cellStyle name="Output 2 2 4 2 7" xfId="10046"/>
    <cellStyle name="Output 2 2 4 2 7 2" xfId="10047"/>
    <cellStyle name="Output 2 2 4 2 8" xfId="10048"/>
    <cellStyle name="Output 2 2 4 2 8 2" xfId="10049"/>
    <cellStyle name="Output 2 2 4 2 9" xfId="10050"/>
    <cellStyle name="Output 2 2 4 2 9 2" xfId="10051"/>
    <cellStyle name="Output 2 2 4 3" xfId="10052"/>
    <cellStyle name="Output 2 2 4 3 10" xfId="10053"/>
    <cellStyle name="Output 2 2 4 3 2" xfId="10054"/>
    <cellStyle name="Output 2 2 4 3 2 2" xfId="10055"/>
    <cellStyle name="Output 2 2 4 3 2 2 2" xfId="10056"/>
    <cellStyle name="Output 2 2 4 3 2 3" xfId="10057"/>
    <cellStyle name="Output 2 2 4 3 2 3 2" xfId="10058"/>
    <cellStyle name="Output 2 2 4 3 2 4" xfId="10059"/>
    <cellStyle name="Output 2 2 4 3 2 4 2" xfId="10060"/>
    <cellStyle name="Output 2 2 4 3 2 5" xfId="10061"/>
    <cellStyle name="Output 2 2 4 3 2 5 2" xfId="10062"/>
    <cellStyle name="Output 2 2 4 3 2 6" xfId="10063"/>
    <cellStyle name="Output 2 2 4 3 2 6 2" xfId="10064"/>
    <cellStyle name="Output 2 2 4 3 2 7" xfId="10065"/>
    <cellStyle name="Output 2 2 4 3 2 7 2" xfId="10066"/>
    <cellStyle name="Output 2 2 4 3 2 8" xfId="10067"/>
    <cellStyle name="Output 2 2 4 3 3" xfId="10068"/>
    <cellStyle name="Output 2 2 4 3 3 2" xfId="10069"/>
    <cellStyle name="Output 2 2 4 3 4" xfId="10070"/>
    <cellStyle name="Output 2 2 4 3 4 2" xfId="10071"/>
    <cellStyle name="Output 2 2 4 3 5" xfId="10072"/>
    <cellStyle name="Output 2 2 4 3 5 2" xfId="10073"/>
    <cellStyle name="Output 2 2 4 3 6" xfId="10074"/>
    <cellStyle name="Output 2 2 4 3 6 2" xfId="10075"/>
    <cellStyle name="Output 2 2 4 3 7" xfId="10076"/>
    <cellStyle name="Output 2 2 4 3 7 2" xfId="10077"/>
    <cellStyle name="Output 2 2 4 3 8" xfId="10078"/>
    <cellStyle name="Output 2 2 4 3 8 2" xfId="10079"/>
    <cellStyle name="Output 2 2 4 3 9" xfId="10080"/>
    <cellStyle name="Output 2 2 4 3 9 2" xfId="10081"/>
    <cellStyle name="Output 2 2 4 4" xfId="10082"/>
    <cellStyle name="Output 2 2 4 4 2" xfId="10083"/>
    <cellStyle name="Output 2 2 4 4 2 2" xfId="10084"/>
    <cellStyle name="Output 2 2 4 4 3" xfId="10085"/>
    <cellStyle name="Output 2 2 4 4 3 2" xfId="10086"/>
    <cellStyle name="Output 2 2 4 4 4" xfId="10087"/>
    <cellStyle name="Output 2 2 4 4 4 2" xfId="10088"/>
    <cellStyle name="Output 2 2 4 4 5" xfId="10089"/>
    <cellStyle name="Output 2 2 4 4 5 2" xfId="10090"/>
    <cellStyle name="Output 2 2 4 4 6" xfId="10091"/>
    <cellStyle name="Output 2 2 4 4 6 2" xfId="10092"/>
    <cellStyle name="Output 2 2 4 4 7" xfId="10093"/>
    <cellStyle name="Output 2 2 4 4 7 2" xfId="10094"/>
    <cellStyle name="Output 2 2 4 4 8" xfId="10095"/>
    <cellStyle name="Output 2 2 4 5" xfId="10096"/>
    <cellStyle name="Output 2 2 4 5 2" xfId="10097"/>
    <cellStyle name="Output 2 2 4 6" xfId="10098"/>
    <cellStyle name="Output 2 2 4 6 2" xfId="10099"/>
    <cellStyle name="Output 2 2 4 7" xfId="10100"/>
    <cellStyle name="Output 2 2 4 7 2" xfId="10101"/>
    <cellStyle name="Output 2 2 4 8" xfId="10102"/>
    <cellStyle name="Output 2 2 4 8 2" xfId="10103"/>
    <cellStyle name="Output 2 2 4 9" xfId="10104"/>
    <cellStyle name="Output 2 2 4 9 2" xfId="10105"/>
    <cellStyle name="Output 2 2 5" xfId="10106"/>
    <cellStyle name="Output 2 2 5 10" xfId="10107"/>
    <cellStyle name="Output 2 2 5 2" xfId="10108"/>
    <cellStyle name="Output 2 2 5 2 2" xfId="10109"/>
    <cellStyle name="Output 2 2 5 2 2 2" xfId="10110"/>
    <cellStyle name="Output 2 2 5 2 3" xfId="10111"/>
    <cellStyle name="Output 2 2 5 2 3 2" xfId="10112"/>
    <cellStyle name="Output 2 2 5 2 4" xfId="10113"/>
    <cellStyle name="Output 2 2 5 2 4 2" xfId="10114"/>
    <cellStyle name="Output 2 2 5 2 5" xfId="10115"/>
    <cellStyle name="Output 2 2 5 2 5 2" xfId="10116"/>
    <cellStyle name="Output 2 2 5 2 6" xfId="10117"/>
    <cellStyle name="Output 2 2 5 2 6 2" xfId="10118"/>
    <cellStyle name="Output 2 2 5 2 7" xfId="10119"/>
    <cellStyle name="Output 2 2 5 2 7 2" xfId="10120"/>
    <cellStyle name="Output 2 2 5 2 8" xfId="10121"/>
    <cellStyle name="Output 2 2 5 3" xfId="10122"/>
    <cellStyle name="Output 2 2 5 3 2" xfId="10123"/>
    <cellStyle name="Output 2 2 5 4" xfId="10124"/>
    <cellStyle name="Output 2 2 5 4 2" xfId="10125"/>
    <cellStyle name="Output 2 2 5 5" xfId="10126"/>
    <cellStyle name="Output 2 2 5 5 2" xfId="10127"/>
    <cellStyle name="Output 2 2 5 6" xfId="10128"/>
    <cellStyle name="Output 2 2 5 6 2" xfId="10129"/>
    <cellStyle name="Output 2 2 5 7" xfId="10130"/>
    <cellStyle name="Output 2 2 5 7 2" xfId="10131"/>
    <cellStyle name="Output 2 2 5 8" xfId="10132"/>
    <cellStyle name="Output 2 2 5 8 2" xfId="10133"/>
    <cellStyle name="Output 2 2 5 9" xfId="10134"/>
    <cellStyle name="Output 2 2 5 9 2" xfId="10135"/>
    <cellStyle name="Output 2 2 6" xfId="10136"/>
    <cellStyle name="Output 2 2 6 10" xfId="10137"/>
    <cellStyle name="Output 2 2 6 2" xfId="10138"/>
    <cellStyle name="Output 2 2 6 2 2" xfId="10139"/>
    <cellStyle name="Output 2 2 6 2 2 2" xfId="10140"/>
    <cellStyle name="Output 2 2 6 2 3" xfId="10141"/>
    <cellStyle name="Output 2 2 6 2 3 2" xfId="10142"/>
    <cellStyle name="Output 2 2 6 2 4" xfId="10143"/>
    <cellStyle name="Output 2 2 6 2 4 2" xfId="10144"/>
    <cellStyle name="Output 2 2 6 2 5" xfId="10145"/>
    <cellStyle name="Output 2 2 6 2 5 2" xfId="10146"/>
    <cellStyle name="Output 2 2 6 2 6" xfId="10147"/>
    <cellStyle name="Output 2 2 6 2 6 2" xfId="10148"/>
    <cellStyle name="Output 2 2 6 2 7" xfId="10149"/>
    <cellStyle name="Output 2 2 6 2 7 2" xfId="10150"/>
    <cellStyle name="Output 2 2 6 2 8" xfId="10151"/>
    <cellStyle name="Output 2 2 6 3" xfId="10152"/>
    <cellStyle name="Output 2 2 6 3 2" xfId="10153"/>
    <cellStyle name="Output 2 2 6 4" xfId="10154"/>
    <cellStyle name="Output 2 2 6 4 2" xfId="10155"/>
    <cellStyle name="Output 2 2 6 5" xfId="10156"/>
    <cellStyle name="Output 2 2 6 5 2" xfId="10157"/>
    <cellStyle name="Output 2 2 6 6" xfId="10158"/>
    <cellStyle name="Output 2 2 6 6 2" xfId="10159"/>
    <cellStyle name="Output 2 2 6 7" xfId="10160"/>
    <cellStyle name="Output 2 2 6 7 2" xfId="10161"/>
    <cellStyle name="Output 2 2 6 8" xfId="10162"/>
    <cellStyle name="Output 2 2 6 8 2" xfId="10163"/>
    <cellStyle name="Output 2 2 6 9" xfId="10164"/>
    <cellStyle name="Output 2 2 6 9 2" xfId="10165"/>
    <cellStyle name="Output 2 2 7" xfId="10166"/>
    <cellStyle name="Output 2 2 7 10" xfId="10167"/>
    <cellStyle name="Output 2 2 7 2" xfId="10168"/>
    <cellStyle name="Output 2 2 7 2 2" xfId="10169"/>
    <cellStyle name="Output 2 2 7 2 2 2" xfId="10170"/>
    <cellStyle name="Output 2 2 7 2 3" xfId="10171"/>
    <cellStyle name="Output 2 2 7 2 3 2" xfId="10172"/>
    <cellStyle name="Output 2 2 7 2 4" xfId="10173"/>
    <cellStyle name="Output 2 2 7 2 4 2" xfId="10174"/>
    <cellStyle name="Output 2 2 7 2 5" xfId="10175"/>
    <cellStyle name="Output 2 2 7 2 5 2" xfId="10176"/>
    <cellStyle name="Output 2 2 7 2 6" xfId="10177"/>
    <cellStyle name="Output 2 2 7 2 6 2" xfId="10178"/>
    <cellStyle name="Output 2 2 7 2 7" xfId="10179"/>
    <cellStyle name="Output 2 2 7 2 7 2" xfId="10180"/>
    <cellStyle name="Output 2 2 7 2 8" xfId="10181"/>
    <cellStyle name="Output 2 2 7 3" xfId="10182"/>
    <cellStyle name="Output 2 2 7 3 2" xfId="10183"/>
    <cellStyle name="Output 2 2 7 4" xfId="10184"/>
    <cellStyle name="Output 2 2 7 4 2" xfId="10185"/>
    <cellStyle name="Output 2 2 7 5" xfId="10186"/>
    <cellStyle name="Output 2 2 7 5 2" xfId="10187"/>
    <cellStyle name="Output 2 2 7 6" xfId="10188"/>
    <cellStyle name="Output 2 2 7 6 2" xfId="10189"/>
    <cellStyle name="Output 2 2 7 7" xfId="10190"/>
    <cellStyle name="Output 2 2 7 7 2" xfId="10191"/>
    <cellStyle name="Output 2 2 7 8" xfId="10192"/>
    <cellStyle name="Output 2 2 7 8 2" xfId="10193"/>
    <cellStyle name="Output 2 2 7 9" xfId="10194"/>
    <cellStyle name="Output 2 2 7 9 2" xfId="10195"/>
    <cellStyle name="Output 2 2 8" xfId="10196"/>
    <cellStyle name="Output 2 2 8 10" xfId="10197"/>
    <cellStyle name="Output 2 2 8 2" xfId="10198"/>
    <cellStyle name="Output 2 2 8 2 2" xfId="10199"/>
    <cellStyle name="Output 2 2 8 2 2 2" xfId="10200"/>
    <cellStyle name="Output 2 2 8 2 3" xfId="10201"/>
    <cellStyle name="Output 2 2 8 2 3 2" xfId="10202"/>
    <cellStyle name="Output 2 2 8 2 4" xfId="10203"/>
    <cellStyle name="Output 2 2 8 2 4 2" xfId="10204"/>
    <cellStyle name="Output 2 2 8 2 5" xfId="10205"/>
    <cellStyle name="Output 2 2 8 2 5 2" xfId="10206"/>
    <cellStyle name="Output 2 2 8 2 6" xfId="10207"/>
    <cellStyle name="Output 2 2 8 2 6 2" xfId="10208"/>
    <cellStyle name="Output 2 2 8 2 7" xfId="10209"/>
    <cellStyle name="Output 2 2 8 2 7 2" xfId="10210"/>
    <cellStyle name="Output 2 2 8 2 8" xfId="10211"/>
    <cellStyle name="Output 2 2 8 3" xfId="10212"/>
    <cellStyle name="Output 2 2 8 3 2" xfId="10213"/>
    <cellStyle name="Output 2 2 8 4" xfId="10214"/>
    <cellStyle name="Output 2 2 8 4 2" xfId="10215"/>
    <cellStyle name="Output 2 2 8 5" xfId="10216"/>
    <cellStyle name="Output 2 2 8 5 2" xfId="10217"/>
    <cellStyle name="Output 2 2 8 6" xfId="10218"/>
    <cellStyle name="Output 2 2 8 6 2" xfId="10219"/>
    <cellStyle name="Output 2 2 8 7" xfId="10220"/>
    <cellStyle name="Output 2 2 8 7 2" xfId="10221"/>
    <cellStyle name="Output 2 2 8 8" xfId="10222"/>
    <cellStyle name="Output 2 2 8 8 2" xfId="10223"/>
    <cellStyle name="Output 2 2 8 9" xfId="10224"/>
    <cellStyle name="Output 2 2 8 9 2" xfId="10225"/>
    <cellStyle name="Output 2 2 9" xfId="10226"/>
    <cellStyle name="Output 2 2 9 10" xfId="10227"/>
    <cellStyle name="Output 2 2 9 2" xfId="10228"/>
    <cellStyle name="Output 2 2 9 2 2" xfId="10229"/>
    <cellStyle name="Output 2 2 9 2 2 2" xfId="10230"/>
    <cellStyle name="Output 2 2 9 2 3" xfId="10231"/>
    <cellStyle name="Output 2 2 9 2 3 2" xfId="10232"/>
    <cellStyle name="Output 2 2 9 2 4" xfId="10233"/>
    <cellStyle name="Output 2 2 9 2 4 2" xfId="10234"/>
    <cellStyle name="Output 2 2 9 2 5" xfId="10235"/>
    <cellStyle name="Output 2 2 9 2 5 2" xfId="10236"/>
    <cellStyle name="Output 2 2 9 2 6" xfId="10237"/>
    <cellStyle name="Output 2 2 9 2 6 2" xfId="10238"/>
    <cellStyle name="Output 2 2 9 2 7" xfId="10239"/>
    <cellStyle name="Output 2 2 9 2 7 2" xfId="10240"/>
    <cellStyle name="Output 2 2 9 2 8" xfId="10241"/>
    <cellStyle name="Output 2 2 9 3" xfId="10242"/>
    <cellStyle name="Output 2 2 9 3 2" xfId="10243"/>
    <cellStyle name="Output 2 2 9 4" xfId="10244"/>
    <cellStyle name="Output 2 2 9 4 2" xfId="10245"/>
    <cellStyle name="Output 2 2 9 5" xfId="10246"/>
    <cellStyle name="Output 2 2 9 5 2" xfId="10247"/>
    <cellStyle name="Output 2 2 9 6" xfId="10248"/>
    <cellStyle name="Output 2 2 9 6 2" xfId="10249"/>
    <cellStyle name="Output 2 2 9 7" xfId="10250"/>
    <cellStyle name="Output 2 2 9 7 2" xfId="10251"/>
    <cellStyle name="Output 2 2 9 8" xfId="10252"/>
    <cellStyle name="Output 2 2 9 8 2" xfId="10253"/>
    <cellStyle name="Output 2 2 9 9" xfId="10254"/>
    <cellStyle name="Output 2 2 9 9 2" xfId="10255"/>
    <cellStyle name="Output 2 3" xfId="10256"/>
    <cellStyle name="Output 2 3 10" xfId="10257"/>
    <cellStyle name="Output 2 3 10 2" xfId="10258"/>
    <cellStyle name="Output 2 3 11" xfId="10259"/>
    <cellStyle name="Output 2 3 11 2" xfId="10260"/>
    <cellStyle name="Output 2 3 12" xfId="10261"/>
    <cellStyle name="Output 2 3 12 2" xfId="10262"/>
    <cellStyle name="Output 2 3 13" xfId="10263"/>
    <cellStyle name="Output 2 3 13 2" xfId="10264"/>
    <cellStyle name="Output 2 3 14" xfId="10265"/>
    <cellStyle name="Output 2 3 14 2" xfId="10266"/>
    <cellStyle name="Output 2 3 15" xfId="10267"/>
    <cellStyle name="Output 2 3 15 2" xfId="10268"/>
    <cellStyle name="Output 2 3 16" xfId="10269"/>
    <cellStyle name="Output 2 3 16 2" xfId="10270"/>
    <cellStyle name="Output 2 3 17" xfId="10271"/>
    <cellStyle name="Output 2 3 2" xfId="10272"/>
    <cellStyle name="Output 2 3 2 10" xfId="10273"/>
    <cellStyle name="Output 2 3 2 10 2" xfId="10274"/>
    <cellStyle name="Output 2 3 2 11" xfId="10275"/>
    <cellStyle name="Output 2 3 2 11 2" xfId="10276"/>
    <cellStyle name="Output 2 3 2 12" xfId="10277"/>
    <cellStyle name="Output 2 3 2 2" xfId="10278"/>
    <cellStyle name="Output 2 3 2 2 10" xfId="10279"/>
    <cellStyle name="Output 2 3 2 2 2" xfId="10280"/>
    <cellStyle name="Output 2 3 2 2 2 2" xfId="10281"/>
    <cellStyle name="Output 2 3 2 2 2 2 2" xfId="10282"/>
    <cellStyle name="Output 2 3 2 2 2 3" xfId="10283"/>
    <cellStyle name="Output 2 3 2 2 2 3 2" xfId="10284"/>
    <cellStyle name="Output 2 3 2 2 2 4" xfId="10285"/>
    <cellStyle name="Output 2 3 2 2 2 4 2" xfId="10286"/>
    <cellStyle name="Output 2 3 2 2 2 5" xfId="10287"/>
    <cellStyle name="Output 2 3 2 2 2 5 2" xfId="10288"/>
    <cellStyle name="Output 2 3 2 2 2 6" xfId="10289"/>
    <cellStyle name="Output 2 3 2 2 2 6 2" xfId="10290"/>
    <cellStyle name="Output 2 3 2 2 2 7" xfId="10291"/>
    <cellStyle name="Output 2 3 2 2 2 7 2" xfId="10292"/>
    <cellStyle name="Output 2 3 2 2 2 8" xfId="10293"/>
    <cellStyle name="Output 2 3 2 2 3" xfId="10294"/>
    <cellStyle name="Output 2 3 2 2 3 2" xfId="10295"/>
    <cellStyle name="Output 2 3 2 2 4" xfId="10296"/>
    <cellStyle name="Output 2 3 2 2 4 2" xfId="10297"/>
    <cellStyle name="Output 2 3 2 2 5" xfId="10298"/>
    <cellStyle name="Output 2 3 2 2 5 2" xfId="10299"/>
    <cellStyle name="Output 2 3 2 2 6" xfId="10300"/>
    <cellStyle name="Output 2 3 2 2 6 2" xfId="10301"/>
    <cellStyle name="Output 2 3 2 2 7" xfId="10302"/>
    <cellStyle name="Output 2 3 2 2 7 2" xfId="10303"/>
    <cellStyle name="Output 2 3 2 2 8" xfId="10304"/>
    <cellStyle name="Output 2 3 2 2 8 2" xfId="10305"/>
    <cellStyle name="Output 2 3 2 2 9" xfId="10306"/>
    <cellStyle name="Output 2 3 2 2 9 2" xfId="10307"/>
    <cellStyle name="Output 2 3 2 3" xfId="10308"/>
    <cellStyle name="Output 2 3 2 3 10" xfId="10309"/>
    <cellStyle name="Output 2 3 2 3 2" xfId="10310"/>
    <cellStyle name="Output 2 3 2 3 2 2" xfId="10311"/>
    <cellStyle name="Output 2 3 2 3 2 2 2" xfId="10312"/>
    <cellStyle name="Output 2 3 2 3 2 3" xfId="10313"/>
    <cellStyle name="Output 2 3 2 3 2 3 2" xfId="10314"/>
    <cellStyle name="Output 2 3 2 3 2 4" xfId="10315"/>
    <cellStyle name="Output 2 3 2 3 2 4 2" xfId="10316"/>
    <cellStyle name="Output 2 3 2 3 2 5" xfId="10317"/>
    <cellStyle name="Output 2 3 2 3 2 5 2" xfId="10318"/>
    <cellStyle name="Output 2 3 2 3 2 6" xfId="10319"/>
    <cellStyle name="Output 2 3 2 3 2 6 2" xfId="10320"/>
    <cellStyle name="Output 2 3 2 3 2 7" xfId="10321"/>
    <cellStyle name="Output 2 3 2 3 2 7 2" xfId="10322"/>
    <cellStyle name="Output 2 3 2 3 2 8" xfId="10323"/>
    <cellStyle name="Output 2 3 2 3 3" xfId="10324"/>
    <cellStyle name="Output 2 3 2 3 3 2" xfId="10325"/>
    <cellStyle name="Output 2 3 2 3 4" xfId="10326"/>
    <cellStyle name="Output 2 3 2 3 4 2" xfId="10327"/>
    <cellStyle name="Output 2 3 2 3 5" xfId="10328"/>
    <cellStyle name="Output 2 3 2 3 5 2" xfId="10329"/>
    <cellStyle name="Output 2 3 2 3 6" xfId="10330"/>
    <cellStyle name="Output 2 3 2 3 6 2" xfId="10331"/>
    <cellStyle name="Output 2 3 2 3 7" xfId="10332"/>
    <cellStyle name="Output 2 3 2 3 7 2" xfId="10333"/>
    <cellStyle name="Output 2 3 2 3 8" xfId="10334"/>
    <cellStyle name="Output 2 3 2 3 8 2" xfId="10335"/>
    <cellStyle name="Output 2 3 2 3 9" xfId="10336"/>
    <cellStyle name="Output 2 3 2 3 9 2" xfId="10337"/>
    <cellStyle name="Output 2 3 2 4" xfId="10338"/>
    <cellStyle name="Output 2 3 2 4 2" xfId="10339"/>
    <cellStyle name="Output 2 3 2 4 2 2" xfId="10340"/>
    <cellStyle name="Output 2 3 2 4 3" xfId="10341"/>
    <cellStyle name="Output 2 3 2 4 3 2" xfId="10342"/>
    <cellStyle name="Output 2 3 2 4 4" xfId="10343"/>
    <cellStyle name="Output 2 3 2 4 4 2" xfId="10344"/>
    <cellStyle name="Output 2 3 2 4 5" xfId="10345"/>
    <cellStyle name="Output 2 3 2 4 5 2" xfId="10346"/>
    <cellStyle name="Output 2 3 2 4 6" xfId="10347"/>
    <cellStyle name="Output 2 3 2 4 6 2" xfId="10348"/>
    <cellStyle name="Output 2 3 2 4 7" xfId="10349"/>
    <cellStyle name="Output 2 3 2 4 7 2" xfId="10350"/>
    <cellStyle name="Output 2 3 2 4 8" xfId="10351"/>
    <cellStyle name="Output 2 3 2 5" xfId="10352"/>
    <cellStyle name="Output 2 3 2 5 2" xfId="10353"/>
    <cellStyle name="Output 2 3 2 6" xfId="10354"/>
    <cellStyle name="Output 2 3 2 6 2" xfId="10355"/>
    <cellStyle name="Output 2 3 2 7" xfId="10356"/>
    <cellStyle name="Output 2 3 2 7 2" xfId="10357"/>
    <cellStyle name="Output 2 3 2 8" xfId="10358"/>
    <cellStyle name="Output 2 3 2 8 2" xfId="10359"/>
    <cellStyle name="Output 2 3 2 9" xfId="10360"/>
    <cellStyle name="Output 2 3 2 9 2" xfId="10361"/>
    <cellStyle name="Output 2 3 3" xfId="10362"/>
    <cellStyle name="Output 2 3 3 10" xfId="10363"/>
    <cellStyle name="Output 2 3 3 10 2" xfId="10364"/>
    <cellStyle name="Output 2 3 3 11" xfId="10365"/>
    <cellStyle name="Output 2 3 3 11 2" xfId="10366"/>
    <cellStyle name="Output 2 3 3 12" xfId="10367"/>
    <cellStyle name="Output 2 3 3 2" xfId="10368"/>
    <cellStyle name="Output 2 3 3 2 10" xfId="10369"/>
    <cellStyle name="Output 2 3 3 2 2" xfId="10370"/>
    <cellStyle name="Output 2 3 3 2 2 2" xfId="10371"/>
    <cellStyle name="Output 2 3 3 2 2 2 2" xfId="10372"/>
    <cellStyle name="Output 2 3 3 2 2 3" xfId="10373"/>
    <cellStyle name="Output 2 3 3 2 2 3 2" xfId="10374"/>
    <cellStyle name="Output 2 3 3 2 2 4" xfId="10375"/>
    <cellStyle name="Output 2 3 3 2 2 4 2" xfId="10376"/>
    <cellStyle name="Output 2 3 3 2 2 5" xfId="10377"/>
    <cellStyle name="Output 2 3 3 2 2 5 2" xfId="10378"/>
    <cellStyle name="Output 2 3 3 2 2 6" xfId="10379"/>
    <cellStyle name="Output 2 3 3 2 2 6 2" xfId="10380"/>
    <cellStyle name="Output 2 3 3 2 2 7" xfId="10381"/>
    <cellStyle name="Output 2 3 3 2 2 7 2" xfId="10382"/>
    <cellStyle name="Output 2 3 3 2 2 8" xfId="10383"/>
    <cellStyle name="Output 2 3 3 2 3" xfId="10384"/>
    <cellStyle name="Output 2 3 3 2 3 2" xfId="10385"/>
    <cellStyle name="Output 2 3 3 2 4" xfId="10386"/>
    <cellStyle name="Output 2 3 3 2 4 2" xfId="10387"/>
    <cellStyle name="Output 2 3 3 2 5" xfId="10388"/>
    <cellStyle name="Output 2 3 3 2 5 2" xfId="10389"/>
    <cellStyle name="Output 2 3 3 2 6" xfId="10390"/>
    <cellStyle name="Output 2 3 3 2 6 2" xfId="10391"/>
    <cellStyle name="Output 2 3 3 2 7" xfId="10392"/>
    <cellStyle name="Output 2 3 3 2 7 2" xfId="10393"/>
    <cellStyle name="Output 2 3 3 2 8" xfId="10394"/>
    <cellStyle name="Output 2 3 3 2 8 2" xfId="10395"/>
    <cellStyle name="Output 2 3 3 2 9" xfId="10396"/>
    <cellStyle name="Output 2 3 3 2 9 2" xfId="10397"/>
    <cellStyle name="Output 2 3 3 3" xfId="10398"/>
    <cellStyle name="Output 2 3 3 3 10" xfId="10399"/>
    <cellStyle name="Output 2 3 3 3 2" xfId="10400"/>
    <cellStyle name="Output 2 3 3 3 2 2" xfId="10401"/>
    <cellStyle name="Output 2 3 3 3 2 2 2" xfId="10402"/>
    <cellStyle name="Output 2 3 3 3 2 3" xfId="10403"/>
    <cellStyle name="Output 2 3 3 3 2 3 2" xfId="10404"/>
    <cellStyle name="Output 2 3 3 3 2 4" xfId="10405"/>
    <cellStyle name="Output 2 3 3 3 2 4 2" xfId="10406"/>
    <cellStyle name="Output 2 3 3 3 2 5" xfId="10407"/>
    <cellStyle name="Output 2 3 3 3 2 5 2" xfId="10408"/>
    <cellStyle name="Output 2 3 3 3 2 6" xfId="10409"/>
    <cellStyle name="Output 2 3 3 3 2 6 2" xfId="10410"/>
    <cellStyle name="Output 2 3 3 3 2 7" xfId="10411"/>
    <cellStyle name="Output 2 3 3 3 2 7 2" xfId="10412"/>
    <cellStyle name="Output 2 3 3 3 2 8" xfId="10413"/>
    <cellStyle name="Output 2 3 3 3 3" xfId="10414"/>
    <cellStyle name="Output 2 3 3 3 3 2" xfId="10415"/>
    <cellStyle name="Output 2 3 3 3 4" xfId="10416"/>
    <cellStyle name="Output 2 3 3 3 4 2" xfId="10417"/>
    <cellStyle name="Output 2 3 3 3 5" xfId="10418"/>
    <cellStyle name="Output 2 3 3 3 5 2" xfId="10419"/>
    <cellStyle name="Output 2 3 3 3 6" xfId="10420"/>
    <cellStyle name="Output 2 3 3 3 6 2" xfId="10421"/>
    <cellStyle name="Output 2 3 3 3 7" xfId="10422"/>
    <cellStyle name="Output 2 3 3 3 7 2" xfId="10423"/>
    <cellStyle name="Output 2 3 3 3 8" xfId="10424"/>
    <cellStyle name="Output 2 3 3 3 8 2" xfId="10425"/>
    <cellStyle name="Output 2 3 3 3 9" xfId="10426"/>
    <cellStyle name="Output 2 3 3 3 9 2" xfId="10427"/>
    <cellStyle name="Output 2 3 3 4" xfId="10428"/>
    <cellStyle name="Output 2 3 3 4 2" xfId="10429"/>
    <cellStyle name="Output 2 3 3 4 2 2" xfId="10430"/>
    <cellStyle name="Output 2 3 3 4 3" xfId="10431"/>
    <cellStyle name="Output 2 3 3 4 3 2" xfId="10432"/>
    <cellStyle name="Output 2 3 3 4 4" xfId="10433"/>
    <cellStyle name="Output 2 3 3 4 4 2" xfId="10434"/>
    <cellStyle name="Output 2 3 3 4 5" xfId="10435"/>
    <cellStyle name="Output 2 3 3 4 5 2" xfId="10436"/>
    <cellStyle name="Output 2 3 3 4 6" xfId="10437"/>
    <cellStyle name="Output 2 3 3 4 6 2" xfId="10438"/>
    <cellStyle name="Output 2 3 3 4 7" xfId="10439"/>
    <cellStyle name="Output 2 3 3 4 7 2" xfId="10440"/>
    <cellStyle name="Output 2 3 3 4 8" xfId="10441"/>
    <cellStyle name="Output 2 3 3 5" xfId="10442"/>
    <cellStyle name="Output 2 3 3 5 2" xfId="10443"/>
    <cellStyle name="Output 2 3 3 6" xfId="10444"/>
    <cellStyle name="Output 2 3 3 6 2" xfId="10445"/>
    <cellStyle name="Output 2 3 3 7" xfId="10446"/>
    <cellStyle name="Output 2 3 3 7 2" xfId="10447"/>
    <cellStyle name="Output 2 3 3 8" xfId="10448"/>
    <cellStyle name="Output 2 3 3 8 2" xfId="10449"/>
    <cellStyle name="Output 2 3 3 9" xfId="10450"/>
    <cellStyle name="Output 2 3 3 9 2" xfId="10451"/>
    <cellStyle name="Output 2 3 4" xfId="10452"/>
    <cellStyle name="Output 2 3 4 10" xfId="10453"/>
    <cellStyle name="Output 2 3 4 2" xfId="10454"/>
    <cellStyle name="Output 2 3 4 2 2" xfId="10455"/>
    <cellStyle name="Output 2 3 4 2 2 2" xfId="10456"/>
    <cellStyle name="Output 2 3 4 2 3" xfId="10457"/>
    <cellStyle name="Output 2 3 4 2 3 2" xfId="10458"/>
    <cellStyle name="Output 2 3 4 2 4" xfId="10459"/>
    <cellStyle name="Output 2 3 4 2 4 2" xfId="10460"/>
    <cellStyle name="Output 2 3 4 2 5" xfId="10461"/>
    <cellStyle name="Output 2 3 4 2 5 2" xfId="10462"/>
    <cellStyle name="Output 2 3 4 2 6" xfId="10463"/>
    <cellStyle name="Output 2 3 4 2 6 2" xfId="10464"/>
    <cellStyle name="Output 2 3 4 2 7" xfId="10465"/>
    <cellStyle name="Output 2 3 4 2 7 2" xfId="10466"/>
    <cellStyle name="Output 2 3 4 2 8" xfId="10467"/>
    <cellStyle name="Output 2 3 4 3" xfId="10468"/>
    <cellStyle name="Output 2 3 4 3 2" xfId="10469"/>
    <cellStyle name="Output 2 3 4 4" xfId="10470"/>
    <cellStyle name="Output 2 3 4 4 2" xfId="10471"/>
    <cellStyle name="Output 2 3 4 5" xfId="10472"/>
    <cellStyle name="Output 2 3 4 5 2" xfId="10473"/>
    <cellStyle name="Output 2 3 4 6" xfId="10474"/>
    <cellStyle name="Output 2 3 4 6 2" xfId="10475"/>
    <cellStyle name="Output 2 3 4 7" xfId="10476"/>
    <cellStyle name="Output 2 3 4 7 2" xfId="10477"/>
    <cellStyle name="Output 2 3 4 8" xfId="10478"/>
    <cellStyle name="Output 2 3 4 8 2" xfId="10479"/>
    <cellStyle name="Output 2 3 4 9" xfId="10480"/>
    <cellStyle name="Output 2 3 4 9 2" xfId="10481"/>
    <cellStyle name="Output 2 3 5" xfId="10482"/>
    <cellStyle name="Output 2 3 5 10" xfId="10483"/>
    <cellStyle name="Output 2 3 5 2" xfId="10484"/>
    <cellStyle name="Output 2 3 5 2 2" xfId="10485"/>
    <cellStyle name="Output 2 3 5 2 2 2" xfId="10486"/>
    <cellStyle name="Output 2 3 5 2 3" xfId="10487"/>
    <cellStyle name="Output 2 3 5 2 3 2" xfId="10488"/>
    <cellStyle name="Output 2 3 5 2 4" xfId="10489"/>
    <cellStyle name="Output 2 3 5 2 4 2" xfId="10490"/>
    <cellStyle name="Output 2 3 5 2 5" xfId="10491"/>
    <cellStyle name="Output 2 3 5 2 5 2" xfId="10492"/>
    <cellStyle name="Output 2 3 5 2 6" xfId="10493"/>
    <cellStyle name="Output 2 3 5 2 6 2" xfId="10494"/>
    <cellStyle name="Output 2 3 5 2 7" xfId="10495"/>
    <cellStyle name="Output 2 3 5 2 7 2" xfId="10496"/>
    <cellStyle name="Output 2 3 5 2 8" xfId="10497"/>
    <cellStyle name="Output 2 3 5 3" xfId="10498"/>
    <cellStyle name="Output 2 3 5 3 2" xfId="10499"/>
    <cellStyle name="Output 2 3 5 4" xfId="10500"/>
    <cellStyle name="Output 2 3 5 4 2" xfId="10501"/>
    <cellStyle name="Output 2 3 5 5" xfId="10502"/>
    <cellStyle name="Output 2 3 5 5 2" xfId="10503"/>
    <cellStyle name="Output 2 3 5 6" xfId="10504"/>
    <cellStyle name="Output 2 3 5 6 2" xfId="10505"/>
    <cellStyle name="Output 2 3 5 7" xfId="10506"/>
    <cellStyle name="Output 2 3 5 7 2" xfId="10507"/>
    <cellStyle name="Output 2 3 5 8" xfId="10508"/>
    <cellStyle name="Output 2 3 5 8 2" xfId="10509"/>
    <cellStyle name="Output 2 3 5 9" xfId="10510"/>
    <cellStyle name="Output 2 3 5 9 2" xfId="10511"/>
    <cellStyle name="Output 2 3 6" xfId="10512"/>
    <cellStyle name="Output 2 3 6 10" xfId="10513"/>
    <cellStyle name="Output 2 3 6 2" xfId="10514"/>
    <cellStyle name="Output 2 3 6 2 2" xfId="10515"/>
    <cellStyle name="Output 2 3 6 2 2 2" xfId="10516"/>
    <cellStyle name="Output 2 3 6 2 3" xfId="10517"/>
    <cellStyle name="Output 2 3 6 2 3 2" xfId="10518"/>
    <cellStyle name="Output 2 3 6 2 4" xfId="10519"/>
    <cellStyle name="Output 2 3 6 2 4 2" xfId="10520"/>
    <cellStyle name="Output 2 3 6 2 5" xfId="10521"/>
    <cellStyle name="Output 2 3 6 2 5 2" xfId="10522"/>
    <cellStyle name="Output 2 3 6 2 6" xfId="10523"/>
    <cellStyle name="Output 2 3 6 2 6 2" xfId="10524"/>
    <cellStyle name="Output 2 3 6 2 7" xfId="10525"/>
    <cellStyle name="Output 2 3 6 2 7 2" xfId="10526"/>
    <cellStyle name="Output 2 3 6 2 8" xfId="10527"/>
    <cellStyle name="Output 2 3 6 3" xfId="10528"/>
    <cellStyle name="Output 2 3 6 3 2" xfId="10529"/>
    <cellStyle name="Output 2 3 6 4" xfId="10530"/>
    <cellStyle name="Output 2 3 6 4 2" xfId="10531"/>
    <cellStyle name="Output 2 3 6 5" xfId="10532"/>
    <cellStyle name="Output 2 3 6 5 2" xfId="10533"/>
    <cellStyle name="Output 2 3 6 6" xfId="10534"/>
    <cellStyle name="Output 2 3 6 6 2" xfId="10535"/>
    <cellStyle name="Output 2 3 6 7" xfId="10536"/>
    <cellStyle name="Output 2 3 6 7 2" xfId="10537"/>
    <cellStyle name="Output 2 3 6 8" xfId="10538"/>
    <cellStyle name="Output 2 3 6 8 2" xfId="10539"/>
    <cellStyle name="Output 2 3 6 9" xfId="10540"/>
    <cellStyle name="Output 2 3 6 9 2" xfId="10541"/>
    <cellStyle name="Output 2 3 7" xfId="10542"/>
    <cellStyle name="Output 2 3 7 10" xfId="10543"/>
    <cellStyle name="Output 2 3 7 2" xfId="10544"/>
    <cellStyle name="Output 2 3 7 2 2" xfId="10545"/>
    <cellStyle name="Output 2 3 7 2 2 2" xfId="10546"/>
    <cellStyle name="Output 2 3 7 2 3" xfId="10547"/>
    <cellStyle name="Output 2 3 7 2 3 2" xfId="10548"/>
    <cellStyle name="Output 2 3 7 2 4" xfId="10549"/>
    <cellStyle name="Output 2 3 7 2 4 2" xfId="10550"/>
    <cellStyle name="Output 2 3 7 2 5" xfId="10551"/>
    <cellStyle name="Output 2 3 7 2 5 2" xfId="10552"/>
    <cellStyle name="Output 2 3 7 2 6" xfId="10553"/>
    <cellStyle name="Output 2 3 7 2 6 2" xfId="10554"/>
    <cellStyle name="Output 2 3 7 2 7" xfId="10555"/>
    <cellStyle name="Output 2 3 7 2 7 2" xfId="10556"/>
    <cellStyle name="Output 2 3 7 2 8" xfId="10557"/>
    <cellStyle name="Output 2 3 7 3" xfId="10558"/>
    <cellStyle name="Output 2 3 7 3 2" xfId="10559"/>
    <cellStyle name="Output 2 3 7 4" xfId="10560"/>
    <cellStyle name="Output 2 3 7 4 2" xfId="10561"/>
    <cellStyle name="Output 2 3 7 5" xfId="10562"/>
    <cellStyle name="Output 2 3 7 5 2" xfId="10563"/>
    <cellStyle name="Output 2 3 7 6" xfId="10564"/>
    <cellStyle name="Output 2 3 7 6 2" xfId="10565"/>
    <cellStyle name="Output 2 3 7 7" xfId="10566"/>
    <cellStyle name="Output 2 3 7 7 2" xfId="10567"/>
    <cellStyle name="Output 2 3 7 8" xfId="10568"/>
    <cellStyle name="Output 2 3 7 8 2" xfId="10569"/>
    <cellStyle name="Output 2 3 7 9" xfId="10570"/>
    <cellStyle name="Output 2 3 7 9 2" xfId="10571"/>
    <cellStyle name="Output 2 3 8" xfId="10572"/>
    <cellStyle name="Output 2 3 8 10" xfId="10573"/>
    <cellStyle name="Output 2 3 8 2" xfId="10574"/>
    <cellStyle name="Output 2 3 8 2 2" xfId="10575"/>
    <cellStyle name="Output 2 3 8 2 2 2" xfId="10576"/>
    <cellStyle name="Output 2 3 8 2 3" xfId="10577"/>
    <cellStyle name="Output 2 3 8 2 3 2" xfId="10578"/>
    <cellStyle name="Output 2 3 8 2 4" xfId="10579"/>
    <cellStyle name="Output 2 3 8 2 4 2" xfId="10580"/>
    <cellStyle name="Output 2 3 8 2 5" xfId="10581"/>
    <cellStyle name="Output 2 3 8 2 5 2" xfId="10582"/>
    <cellStyle name="Output 2 3 8 2 6" xfId="10583"/>
    <cellStyle name="Output 2 3 8 2 6 2" xfId="10584"/>
    <cellStyle name="Output 2 3 8 2 7" xfId="10585"/>
    <cellStyle name="Output 2 3 8 2 7 2" xfId="10586"/>
    <cellStyle name="Output 2 3 8 2 8" xfId="10587"/>
    <cellStyle name="Output 2 3 8 3" xfId="10588"/>
    <cellStyle name="Output 2 3 8 3 2" xfId="10589"/>
    <cellStyle name="Output 2 3 8 4" xfId="10590"/>
    <cellStyle name="Output 2 3 8 4 2" xfId="10591"/>
    <cellStyle name="Output 2 3 8 5" xfId="10592"/>
    <cellStyle name="Output 2 3 8 5 2" xfId="10593"/>
    <cellStyle name="Output 2 3 8 6" xfId="10594"/>
    <cellStyle name="Output 2 3 8 6 2" xfId="10595"/>
    <cellStyle name="Output 2 3 8 7" xfId="10596"/>
    <cellStyle name="Output 2 3 8 7 2" xfId="10597"/>
    <cellStyle name="Output 2 3 8 8" xfId="10598"/>
    <cellStyle name="Output 2 3 8 8 2" xfId="10599"/>
    <cellStyle name="Output 2 3 8 9" xfId="10600"/>
    <cellStyle name="Output 2 3 8 9 2" xfId="10601"/>
    <cellStyle name="Output 2 3 9" xfId="10602"/>
    <cellStyle name="Output 2 3 9 2" xfId="10603"/>
    <cellStyle name="Output 2 3 9 2 2" xfId="10604"/>
    <cellStyle name="Output 2 3 9 3" xfId="10605"/>
    <cellStyle name="Output 2 3 9 3 2" xfId="10606"/>
    <cellStyle name="Output 2 3 9 4" xfId="10607"/>
    <cellStyle name="Output 2 3 9 4 2" xfId="10608"/>
    <cellStyle name="Output 2 3 9 5" xfId="10609"/>
    <cellStyle name="Output 2 3 9 5 2" xfId="10610"/>
    <cellStyle name="Output 2 3 9 6" xfId="10611"/>
    <cellStyle name="Output 2 3 9 6 2" xfId="10612"/>
    <cellStyle name="Output 2 3 9 7" xfId="10613"/>
    <cellStyle name="Output 2 3 9 7 2" xfId="10614"/>
    <cellStyle name="Output 2 3 9 8" xfId="10615"/>
    <cellStyle name="Pattern" xfId="955"/>
    <cellStyle name="Pct0" xfId="956"/>
    <cellStyle name="Pct1" xfId="957"/>
    <cellStyle name="Pct2" xfId="958"/>
    <cellStyle name="Percent" xfId="11726" builtinId="5"/>
    <cellStyle name="Percent [0]" xfId="960"/>
    <cellStyle name="Percent [0] 2" xfId="961"/>
    <cellStyle name="Percent [00]" xfId="962"/>
    <cellStyle name="Percent [00] 2" xfId="963"/>
    <cellStyle name="Percent [2]" xfId="964"/>
    <cellStyle name="Percent [2] 2" xfId="965"/>
    <cellStyle name="Percent 10" xfId="966"/>
    <cellStyle name="Percent 11" xfId="967"/>
    <cellStyle name="Percent 12" xfId="968"/>
    <cellStyle name="Percent 13" xfId="969"/>
    <cellStyle name="Percent 14" xfId="970"/>
    <cellStyle name="Percent 15" xfId="971"/>
    <cellStyle name="Percent 16" xfId="1102"/>
    <cellStyle name="Percent 16 2" xfId="12018"/>
    <cellStyle name="Percent 17" xfId="1104"/>
    <cellStyle name="Percent 17 2" xfId="12019"/>
    <cellStyle name="Percent 18" xfId="959"/>
    <cellStyle name="Percent 19" xfId="1174"/>
    <cellStyle name="Percent 2" xfId="3"/>
    <cellStyle name="Percent 2 2" xfId="973"/>
    <cellStyle name="Percent 2 2 2" xfId="10616"/>
    <cellStyle name="Percent 2 3" xfId="972"/>
    <cellStyle name="Percent 2 3 2" xfId="10617"/>
    <cellStyle name="Percent 2 4" xfId="10618"/>
    <cellStyle name="Percent 2 5" xfId="10619"/>
    <cellStyle name="Percent 2 6" xfId="11721"/>
    <cellStyle name="Percent 2 7" xfId="1200"/>
    <cellStyle name="Percent 20" xfId="1118"/>
    <cellStyle name="Percent 21" xfId="1175"/>
    <cellStyle name="Percent 22" xfId="11729"/>
    <cellStyle name="Percent 23" xfId="11732"/>
    <cellStyle name="Percent 24" xfId="11735"/>
    <cellStyle name="Percent 25" xfId="11739"/>
    <cellStyle name="Percent 26" xfId="11742"/>
    <cellStyle name="Percent 27" xfId="11744"/>
    <cellStyle name="Percent 28" xfId="11748"/>
    <cellStyle name="Percent 29" xfId="11751"/>
    <cellStyle name="Percent 3" xfId="42"/>
    <cellStyle name="Percent 3 2" xfId="974"/>
    <cellStyle name="Percent 3 3" xfId="10620"/>
    <cellStyle name="Percent 3 4" xfId="10621"/>
    <cellStyle name="Percent 3 5" xfId="10622"/>
    <cellStyle name="Percent 30" xfId="11754"/>
    <cellStyle name="Percent 31" xfId="11757"/>
    <cellStyle name="Percent 32" xfId="11760"/>
    <cellStyle name="Percent 33" xfId="11763"/>
    <cellStyle name="Percent 34" xfId="11766"/>
    <cellStyle name="Percent 35" xfId="11768"/>
    <cellStyle name="Percent 36" xfId="11772"/>
    <cellStyle name="Percent 37" xfId="11775"/>
    <cellStyle name="Percent 38" xfId="11777"/>
    <cellStyle name="Percent 39" xfId="12005"/>
    <cellStyle name="Percent 4" xfId="975"/>
    <cellStyle name="Percent 4 2" xfId="10623"/>
    <cellStyle name="Percent 4 3" xfId="10624"/>
    <cellStyle name="Percent 4 4" xfId="10625"/>
    <cellStyle name="Percent 40" xfId="12023"/>
    <cellStyle name="Percent 41" xfId="12013"/>
    <cellStyle name="Percent 42" xfId="12022"/>
    <cellStyle name="Percent 43" xfId="12003"/>
    <cellStyle name="Percent 5" xfId="976"/>
    <cellStyle name="Percent 5 2" xfId="10626"/>
    <cellStyle name="Percent 5 3" xfId="10627"/>
    <cellStyle name="Percent 5 4" xfId="10628"/>
    <cellStyle name="Percent 6" xfId="977"/>
    <cellStyle name="Percent 6 2" xfId="10629"/>
    <cellStyle name="Percent 7" xfId="978"/>
    <cellStyle name="Percent 7 2" xfId="10630"/>
    <cellStyle name="Percent 8" xfId="979"/>
    <cellStyle name="Percent 9" xfId="980"/>
    <cellStyle name="Percent(1)" xfId="981"/>
    <cellStyle name="Percent(1) 2" xfId="982"/>
    <cellStyle name="Percent(2)" xfId="983"/>
    <cellStyle name="Percent(2) 2" xfId="984"/>
    <cellStyle name="percentage" xfId="985"/>
    <cellStyle name="personal" xfId="986"/>
    <cellStyle name="Porcentaje" xfId="987"/>
    <cellStyle name="Porcentaje 2" xfId="988"/>
    <cellStyle name="Porcentaje 2 2" xfId="12008"/>
    <cellStyle name="Porcentual 2" xfId="989"/>
    <cellStyle name="Porcentual 2 2" xfId="990"/>
    <cellStyle name="Porcentual_COSTOS09" xfId="991"/>
    <cellStyle name="Poznámka" xfId="992"/>
    <cellStyle name="PrePop Currency (0)" xfId="993"/>
    <cellStyle name="PrePop Currency (2)" xfId="994"/>
    <cellStyle name="PrePop Units (0)" xfId="995"/>
    <cellStyle name="PrePop Units (1)" xfId="996"/>
    <cellStyle name="PrePop Units (2)" xfId="997"/>
    <cellStyle name="Price" xfId="998"/>
    <cellStyle name="Price  .00" xfId="999"/>
    <cellStyle name="Price  .00 2" xfId="1177"/>
    <cellStyle name="Price 2" xfId="1176"/>
    <cellStyle name="Price 3" xfId="12009"/>
    <cellStyle name="Price 4" xfId="12025"/>
    <cellStyle name="Price 5" xfId="12007"/>
    <cellStyle name="Price 6" xfId="12024"/>
    <cellStyle name="Price 7" xfId="12006"/>
    <cellStyle name="Price_Acctg-Planning Interface August 01 rev without Taiwan" xfId="1000"/>
    <cellStyle name="Priceheader" xfId="1001"/>
    <cellStyle name="Print" xfId="1002"/>
    <cellStyle name="PRM" xfId="1003"/>
    <cellStyle name="PRM 2" xfId="1004"/>
    <cellStyle name="PRM_Presupuesto Unitarios 2010 Consolidado Rev 6" xfId="1005"/>
    <cellStyle name="Propojená buňka" xfId="1006"/>
    <cellStyle name="PSChar" xfId="1007"/>
    <cellStyle name="PSChar 2" xfId="1008"/>
    <cellStyle name="PSChar 2 2" xfId="12010"/>
    <cellStyle name="PSHeading" xfId="1009"/>
    <cellStyle name="PSHeading 2" xfId="1010"/>
    <cellStyle name="PSHeading 2 2" xfId="12011"/>
    <cellStyle name="QDF" xfId="1011"/>
    <cellStyle name="QDF 2" xfId="1178"/>
    <cellStyle name="Qty" xfId="1012"/>
    <cellStyle name="RM" xfId="1013"/>
    <cellStyle name="Salida" xfId="1014"/>
    <cellStyle name="Save" xfId="1015"/>
    <cellStyle name="Save 2" xfId="1016"/>
    <cellStyle name="Save_Presupuesto Unitarios 2010 Consolidado Rev 6" xfId="1017"/>
    <cellStyle name="Správně" xfId="1018"/>
    <cellStyle name="Standaard_1990" xfId="1019"/>
    <cellStyle name="STANDARD" xfId="1020"/>
    <cellStyle name="STANDARD 2" xfId="1103"/>
    <cellStyle name="Standard_Fueltypes" xfId="10631"/>
    <cellStyle name="Styl 1" xfId="1021"/>
    <cellStyle name="Styl 1 2" xfId="1179"/>
    <cellStyle name="Style 1" xfId="72"/>
    <cellStyle name="Style 1 2" xfId="1022"/>
    <cellStyle name="Style 1 2 2" xfId="10632"/>
    <cellStyle name="Style 1_Presupuesto Unitarios 2010 Consolidado Rev 6" xfId="1023"/>
    <cellStyle name="Style 2" xfId="71"/>
    <cellStyle name="Style 2 2" xfId="1024"/>
    <cellStyle name="Style 2 2 2" xfId="12012"/>
    <cellStyle name="Style 21" xfId="1025"/>
    <cellStyle name="Style 21 2" xfId="1180"/>
    <cellStyle name="Style 22" xfId="1026"/>
    <cellStyle name="Style 22 2" xfId="1181"/>
    <cellStyle name="Style 23" xfId="1027"/>
    <cellStyle name="Style 23 2" xfId="1182"/>
    <cellStyle name="Style 24" xfId="1028"/>
    <cellStyle name="Style 24 2" xfId="1183"/>
    <cellStyle name="Style 25" xfId="1029"/>
    <cellStyle name="Style 25 2" xfId="1184"/>
    <cellStyle name="Style 26" xfId="1030"/>
    <cellStyle name="Style 26 2" xfId="1185"/>
    <cellStyle name="Style 27" xfId="1031"/>
    <cellStyle name="Style 27 2" xfId="954"/>
    <cellStyle name="Style 28" xfId="1032"/>
    <cellStyle name="Style 28 2" xfId="1186"/>
    <cellStyle name="Style 29" xfId="1033"/>
    <cellStyle name="Style 29 2" xfId="1187"/>
    <cellStyle name="Style 3" xfId="70"/>
    <cellStyle name="Style 3 2" xfId="1035"/>
    <cellStyle name="Style 3_Presupuesto Unitarios 2010 Consolidado Rev 6" xfId="1036"/>
    <cellStyle name="Style 30" xfId="1037"/>
    <cellStyle name="Style 30 2" xfId="1189"/>
    <cellStyle name="Style 31" xfId="1038"/>
    <cellStyle name="Style 31 2" xfId="1190"/>
    <cellStyle name="Style 32" xfId="1039"/>
    <cellStyle name="Style 32 2" xfId="1191"/>
    <cellStyle name="Style 33" xfId="1040"/>
    <cellStyle name="Style 33 2" xfId="1192"/>
    <cellStyle name="Style 34" xfId="1041"/>
    <cellStyle name="Style 34 2" xfId="1193"/>
    <cellStyle name="Style 35" xfId="1042"/>
    <cellStyle name="Style 35 2" xfId="1194"/>
    <cellStyle name="Suma" xfId="1043"/>
    <cellStyle name="t" xfId="1044"/>
    <cellStyle name="t_Book1" xfId="1045"/>
    <cellStyle name="t_Jerarquia Mop Colocacion" xfId="1046"/>
    <cellStyle name="t_Report" xfId="1047"/>
    <cellStyle name="Tekst objaśnienia" xfId="1048"/>
    <cellStyle name="Tekst ostrzeżenia" xfId="1049"/>
    <cellStyle name="TestNorm" xfId="1050"/>
    <cellStyle name="TestNorm 2" xfId="1051"/>
    <cellStyle name="TestNorm_Presupuesto Unitarios 2010 Consolidado Rev 6" xfId="1052"/>
    <cellStyle name="Text Indent A" xfId="1053"/>
    <cellStyle name="Text Indent B" xfId="1054"/>
    <cellStyle name="Text Indent B 2" xfId="1055"/>
    <cellStyle name="Text Indent B_Presupuesto Unitarios 2010 Consolidado Rev 6" xfId="1056"/>
    <cellStyle name="Text Indent C" xfId="1057"/>
    <cellStyle name="Text Indent C 2" xfId="1058"/>
    <cellStyle name="Text Indent C_Presupuesto Unitarios 2010 Consolidado Rev 6" xfId="1059"/>
    <cellStyle name="Text upozornění" xfId="1060"/>
    <cellStyle name="Texto de advertencia" xfId="1061"/>
    <cellStyle name="Texto explicativo" xfId="1062"/>
    <cellStyle name="Title 2" xfId="43"/>
    <cellStyle name="Title 2 2" xfId="10633"/>
    <cellStyle name="Title 3" xfId="1063"/>
    <cellStyle name="Title12" xfId="1064"/>
    <cellStyle name="Title12 2" xfId="1065"/>
    <cellStyle name="Title12_Presupuesto Unitarios 2010 Consolidado Rev 6" xfId="1066"/>
    <cellStyle name="Title3" xfId="1067"/>
    <cellStyle name="Título" xfId="1068"/>
    <cellStyle name="Título 1" xfId="1069"/>
    <cellStyle name="Título 2" xfId="1070"/>
    <cellStyle name="Título 3" xfId="1071"/>
    <cellStyle name="Título de hoja" xfId="1072"/>
    <cellStyle name="Título_MacroEcon" xfId="1073"/>
    <cellStyle name="Total 2" xfId="44"/>
    <cellStyle name="Total 2 2" xfId="10635"/>
    <cellStyle name="Total 2 2 10" xfId="10636"/>
    <cellStyle name="Total 2 2 10 2" xfId="10637"/>
    <cellStyle name="Total 2 2 10 2 2" xfId="10638"/>
    <cellStyle name="Total 2 2 10 3" xfId="10639"/>
    <cellStyle name="Total 2 2 10 3 2" xfId="10640"/>
    <cellStyle name="Total 2 2 10 4" xfId="10641"/>
    <cellStyle name="Total 2 2 10 4 2" xfId="10642"/>
    <cellStyle name="Total 2 2 10 5" xfId="10643"/>
    <cellStyle name="Total 2 2 10 5 2" xfId="10644"/>
    <cellStyle name="Total 2 2 10 6" xfId="10645"/>
    <cellStyle name="Total 2 2 10 6 2" xfId="10646"/>
    <cellStyle name="Total 2 2 10 7" xfId="10647"/>
    <cellStyle name="Total 2 2 10 7 2" xfId="10648"/>
    <cellStyle name="Total 2 2 10 8" xfId="10649"/>
    <cellStyle name="Total 2 2 11" xfId="10650"/>
    <cellStyle name="Total 2 2 11 2" xfId="10651"/>
    <cellStyle name="Total 2 2 12" xfId="10652"/>
    <cellStyle name="Total 2 2 12 2" xfId="10653"/>
    <cellStyle name="Total 2 2 13" xfId="10654"/>
    <cellStyle name="Total 2 2 13 2" xfId="10655"/>
    <cellStyle name="Total 2 2 14" xfId="10656"/>
    <cellStyle name="Total 2 2 14 2" xfId="10657"/>
    <cellStyle name="Total 2 2 15" xfId="10658"/>
    <cellStyle name="Total 2 2 15 2" xfId="10659"/>
    <cellStyle name="Total 2 2 16" xfId="10660"/>
    <cellStyle name="Total 2 2 16 2" xfId="10661"/>
    <cellStyle name="Total 2 2 17" xfId="10662"/>
    <cellStyle name="Total 2 2 17 2" xfId="10663"/>
    <cellStyle name="Total 2 2 18" xfId="10664"/>
    <cellStyle name="Total 2 2 2" xfId="10665"/>
    <cellStyle name="Total 2 2 2 10" xfId="10666"/>
    <cellStyle name="Total 2 2 2 10 2" xfId="10667"/>
    <cellStyle name="Total 2 2 2 11" xfId="10668"/>
    <cellStyle name="Total 2 2 2 11 2" xfId="10669"/>
    <cellStyle name="Total 2 2 2 12" xfId="10670"/>
    <cellStyle name="Total 2 2 2 12 2" xfId="10671"/>
    <cellStyle name="Total 2 2 2 13" xfId="10672"/>
    <cellStyle name="Total 2 2 2 13 2" xfId="10673"/>
    <cellStyle name="Total 2 2 2 14" xfId="10674"/>
    <cellStyle name="Total 2 2 2 14 2" xfId="10675"/>
    <cellStyle name="Total 2 2 2 15" xfId="10676"/>
    <cellStyle name="Total 2 2 2 15 2" xfId="10677"/>
    <cellStyle name="Total 2 2 2 16" xfId="10678"/>
    <cellStyle name="Total 2 2 2 16 2" xfId="10679"/>
    <cellStyle name="Total 2 2 2 17" xfId="10680"/>
    <cellStyle name="Total 2 2 2 2" xfId="10681"/>
    <cellStyle name="Total 2 2 2 2 10" xfId="10682"/>
    <cellStyle name="Total 2 2 2 2 10 2" xfId="10683"/>
    <cellStyle name="Total 2 2 2 2 11" xfId="10684"/>
    <cellStyle name="Total 2 2 2 2 11 2" xfId="10685"/>
    <cellStyle name="Total 2 2 2 2 12" xfId="10686"/>
    <cellStyle name="Total 2 2 2 2 2" xfId="10687"/>
    <cellStyle name="Total 2 2 2 2 2 10" xfId="10688"/>
    <cellStyle name="Total 2 2 2 2 2 2" xfId="10689"/>
    <cellStyle name="Total 2 2 2 2 2 2 2" xfId="10690"/>
    <cellStyle name="Total 2 2 2 2 2 2 2 2" xfId="10691"/>
    <cellStyle name="Total 2 2 2 2 2 2 3" xfId="10692"/>
    <cellStyle name="Total 2 2 2 2 2 2 3 2" xfId="10693"/>
    <cellStyle name="Total 2 2 2 2 2 2 4" xfId="10694"/>
    <cellStyle name="Total 2 2 2 2 2 2 4 2" xfId="10695"/>
    <cellStyle name="Total 2 2 2 2 2 2 5" xfId="10696"/>
    <cellStyle name="Total 2 2 2 2 2 2 5 2" xfId="10697"/>
    <cellStyle name="Total 2 2 2 2 2 2 6" xfId="10698"/>
    <cellStyle name="Total 2 2 2 2 2 2 6 2" xfId="10699"/>
    <cellStyle name="Total 2 2 2 2 2 2 7" xfId="10700"/>
    <cellStyle name="Total 2 2 2 2 2 2 7 2" xfId="10701"/>
    <cellStyle name="Total 2 2 2 2 2 2 8" xfId="10702"/>
    <cellStyle name="Total 2 2 2 2 2 3" xfId="10703"/>
    <cellStyle name="Total 2 2 2 2 2 3 2" xfId="10704"/>
    <cellStyle name="Total 2 2 2 2 2 4" xfId="10705"/>
    <cellStyle name="Total 2 2 2 2 2 4 2" xfId="10706"/>
    <cellStyle name="Total 2 2 2 2 2 5" xfId="10707"/>
    <cellStyle name="Total 2 2 2 2 2 5 2" xfId="10708"/>
    <cellStyle name="Total 2 2 2 2 2 6" xfId="10709"/>
    <cellStyle name="Total 2 2 2 2 2 6 2" xfId="10710"/>
    <cellStyle name="Total 2 2 2 2 2 7" xfId="10711"/>
    <cellStyle name="Total 2 2 2 2 2 7 2" xfId="10712"/>
    <cellStyle name="Total 2 2 2 2 2 8" xfId="10713"/>
    <cellStyle name="Total 2 2 2 2 2 8 2" xfId="10714"/>
    <cellStyle name="Total 2 2 2 2 2 9" xfId="10715"/>
    <cellStyle name="Total 2 2 2 2 2 9 2" xfId="10716"/>
    <cellStyle name="Total 2 2 2 2 3" xfId="10717"/>
    <cellStyle name="Total 2 2 2 2 3 10" xfId="10718"/>
    <cellStyle name="Total 2 2 2 2 3 2" xfId="10719"/>
    <cellStyle name="Total 2 2 2 2 3 2 2" xfId="10720"/>
    <cellStyle name="Total 2 2 2 2 3 2 2 2" xfId="10721"/>
    <cellStyle name="Total 2 2 2 2 3 2 3" xfId="10722"/>
    <cellStyle name="Total 2 2 2 2 3 2 3 2" xfId="10723"/>
    <cellStyle name="Total 2 2 2 2 3 2 4" xfId="10724"/>
    <cellStyle name="Total 2 2 2 2 3 2 4 2" xfId="10725"/>
    <cellStyle name="Total 2 2 2 2 3 2 5" xfId="10726"/>
    <cellStyle name="Total 2 2 2 2 3 2 5 2" xfId="10727"/>
    <cellStyle name="Total 2 2 2 2 3 2 6" xfId="10728"/>
    <cellStyle name="Total 2 2 2 2 3 2 6 2" xfId="10729"/>
    <cellStyle name="Total 2 2 2 2 3 2 7" xfId="10730"/>
    <cellStyle name="Total 2 2 2 2 3 2 7 2" xfId="10731"/>
    <cellStyle name="Total 2 2 2 2 3 2 8" xfId="10732"/>
    <cellStyle name="Total 2 2 2 2 3 3" xfId="10733"/>
    <cellStyle name="Total 2 2 2 2 3 3 2" xfId="10734"/>
    <cellStyle name="Total 2 2 2 2 3 4" xfId="10735"/>
    <cellStyle name="Total 2 2 2 2 3 4 2" xfId="10736"/>
    <cellStyle name="Total 2 2 2 2 3 5" xfId="10737"/>
    <cellStyle name="Total 2 2 2 2 3 5 2" xfId="10738"/>
    <cellStyle name="Total 2 2 2 2 3 6" xfId="10739"/>
    <cellStyle name="Total 2 2 2 2 3 6 2" xfId="10740"/>
    <cellStyle name="Total 2 2 2 2 3 7" xfId="10741"/>
    <cellStyle name="Total 2 2 2 2 3 7 2" xfId="10742"/>
    <cellStyle name="Total 2 2 2 2 3 8" xfId="10743"/>
    <cellStyle name="Total 2 2 2 2 3 8 2" xfId="10744"/>
    <cellStyle name="Total 2 2 2 2 3 9" xfId="10745"/>
    <cellStyle name="Total 2 2 2 2 3 9 2" xfId="10746"/>
    <cellStyle name="Total 2 2 2 2 4" xfId="10747"/>
    <cellStyle name="Total 2 2 2 2 4 2" xfId="10748"/>
    <cellStyle name="Total 2 2 2 2 4 2 2" xfId="10749"/>
    <cellStyle name="Total 2 2 2 2 4 3" xfId="10750"/>
    <cellStyle name="Total 2 2 2 2 4 3 2" xfId="10751"/>
    <cellStyle name="Total 2 2 2 2 4 4" xfId="10752"/>
    <cellStyle name="Total 2 2 2 2 4 4 2" xfId="10753"/>
    <cellStyle name="Total 2 2 2 2 4 5" xfId="10754"/>
    <cellStyle name="Total 2 2 2 2 4 5 2" xfId="10755"/>
    <cellStyle name="Total 2 2 2 2 4 6" xfId="10756"/>
    <cellStyle name="Total 2 2 2 2 4 6 2" xfId="10757"/>
    <cellStyle name="Total 2 2 2 2 4 7" xfId="10758"/>
    <cellStyle name="Total 2 2 2 2 4 7 2" xfId="10759"/>
    <cellStyle name="Total 2 2 2 2 4 8" xfId="10760"/>
    <cellStyle name="Total 2 2 2 2 5" xfId="10761"/>
    <cellStyle name="Total 2 2 2 2 5 2" xfId="10762"/>
    <cellStyle name="Total 2 2 2 2 6" xfId="10763"/>
    <cellStyle name="Total 2 2 2 2 6 2" xfId="10764"/>
    <cellStyle name="Total 2 2 2 2 7" xfId="10765"/>
    <cellStyle name="Total 2 2 2 2 7 2" xfId="10766"/>
    <cellStyle name="Total 2 2 2 2 8" xfId="10767"/>
    <cellStyle name="Total 2 2 2 2 8 2" xfId="10768"/>
    <cellStyle name="Total 2 2 2 2 9" xfId="10769"/>
    <cellStyle name="Total 2 2 2 2 9 2" xfId="10770"/>
    <cellStyle name="Total 2 2 2 3" xfId="10771"/>
    <cellStyle name="Total 2 2 2 3 10" xfId="10772"/>
    <cellStyle name="Total 2 2 2 3 10 2" xfId="10773"/>
    <cellStyle name="Total 2 2 2 3 11" xfId="10774"/>
    <cellStyle name="Total 2 2 2 3 11 2" xfId="10775"/>
    <cellStyle name="Total 2 2 2 3 12" xfId="10776"/>
    <cellStyle name="Total 2 2 2 3 2" xfId="10777"/>
    <cellStyle name="Total 2 2 2 3 2 10" xfId="10778"/>
    <cellStyle name="Total 2 2 2 3 2 2" xfId="10779"/>
    <cellStyle name="Total 2 2 2 3 2 2 2" xfId="10780"/>
    <cellStyle name="Total 2 2 2 3 2 2 2 2" xfId="10781"/>
    <cellStyle name="Total 2 2 2 3 2 2 3" xfId="10782"/>
    <cellStyle name="Total 2 2 2 3 2 2 3 2" xfId="10783"/>
    <cellStyle name="Total 2 2 2 3 2 2 4" xfId="10784"/>
    <cellStyle name="Total 2 2 2 3 2 2 4 2" xfId="10785"/>
    <cellStyle name="Total 2 2 2 3 2 2 5" xfId="10786"/>
    <cellStyle name="Total 2 2 2 3 2 2 5 2" xfId="10787"/>
    <cellStyle name="Total 2 2 2 3 2 2 6" xfId="10788"/>
    <cellStyle name="Total 2 2 2 3 2 2 6 2" xfId="10789"/>
    <cellStyle name="Total 2 2 2 3 2 2 7" xfId="10790"/>
    <cellStyle name="Total 2 2 2 3 2 2 7 2" xfId="10791"/>
    <cellStyle name="Total 2 2 2 3 2 2 8" xfId="10792"/>
    <cellStyle name="Total 2 2 2 3 2 3" xfId="10793"/>
    <cellStyle name="Total 2 2 2 3 2 3 2" xfId="10794"/>
    <cellStyle name="Total 2 2 2 3 2 4" xfId="10795"/>
    <cellStyle name="Total 2 2 2 3 2 4 2" xfId="10796"/>
    <cellStyle name="Total 2 2 2 3 2 5" xfId="10797"/>
    <cellStyle name="Total 2 2 2 3 2 5 2" xfId="10798"/>
    <cellStyle name="Total 2 2 2 3 2 6" xfId="10799"/>
    <cellStyle name="Total 2 2 2 3 2 6 2" xfId="10800"/>
    <cellStyle name="Total 2 2 2 3 2 7" xfId="10801"/>
    <cellStyle name="Total 2 2 2 3 2 7 2" xfId="10802"/>
    <cellStyle name="Total 2 2 2 3 2 8" xfId="10803"/>
    <cellStyle name="Total 2 2 2 3 2 8 2" xfId="10804"/>
    <cellStyle name="Total 2 2 2 3 2 9" xfId="10805"/>
    <cellStyle name="Total 2 2 2 3 2 9 2" xfId="10806"/>
    <cellStyle name="Total 2 2 2 3 3" xfId="10807"/>
    <cellStyle name="Total 2 2 2 3 3 10" xfId="10808"/>
    <cellStyle name="Total 2 2 2 3 3 2" xfId="10809"/>
    <cellStyle name="Total 2 2 2 3 3 2 2" xfId="10810"/>
    <cellStyle name="Total 2 2 2 3 3 2 2 2" xfId="10811"/>
    <cellStyle name="Total 2 2 2 3 3 2 3" xfId="10812"/>
    <cellStyle name="Total 2 2 2 3 3 2 3 2" xfId="10813"/>
    <cellStyle name="Total 2 2 2 3 3 2 4" xfId="10814"/>
    <cellStyle name="Total 2 2 2 3 3 2 4 2" xfId="10815"/>
    <cellStyle name="Total 2 2 2 3 3 2 5" xfId="10816"/>
    <cellStyle name="Total 2 2 2 3 3 2 5 2" xfId="10817"/>
    <cellStyle name="Total 2 2 2 3 3 2 6" xfId="10818"/>
    <cellStyle name="Total 2 2 2 3 3 2 6 2" xfId="10819"/>
    <cellStyle name="Total 2 2 2 3 3 2 7" xfId="10820"/>
    <cellStyle name="Total 2 2 2 3 3 2 7 2" xfId="10821"/>
    <cellStyle name="Total 2 2 2 3 3 2 8" xfId="10822"/>
    <cellStyle name="Total 2 2 2 3 3 3" xfId="10823"/>
    <cellStyle name="Total 2 2 2 3 3 3 2" xfId="10824"/>
    <cellStyle name="Total 2 2 2 3 3 4" xfId="10825"/>
    <cellStyle name="Total 2 2 2 3 3 4 2" xfId="10826"/>
    <cellStyle name="Total 2 2 2 3 3 5" xfId="10827"/>
    <cellStyle name="Total 2 2 2 3 3 5 2" xfId="10828"/>
    <cellStyle name="Total 2 2 2 3 3 6" xfId="10829"/>
    <cellStyle name="Total 2 2 2 3 3 6 2" xfId="10830"/>
    <cellStyle name="Total 2 2 2 3 3 7" xfId="10831"/>
    <cellStyle name="Total 2 2 2 3 3 7 2" xfId="10832"/>
    <cellStyle name="Total 2 2 2 3 3 8" xfId="10833"/>
    <cellStyle name="Total 2 2 2 3 3 8 2" xfId="10834"/>
    <cellStyle name="Total 2 2 2 3 3 9" xfId="10835"/>
    <cellStyle name="Total 2 2 2 3 3 9 2" xfId="10836"/>
    <cellStyle name="Total 2 2 2 3 4" xfId="10837"/>
    <cellStyle name="Total 2 2 2 3 4 2" xfId="10838"/>
    <cellStyle name="Total 2 2 2 3 4 2 2" xfId="10839"/>
    <cellStyle name="Total 2 2 2 3 4 3" xfId="10840"/>
    <cellStyle name="Total 2 2 2 3 4 3 2" xfId="10841"/>
    <cellStyle name="Total 2 2 2 3 4 4" xfId="10842"/>
    <cellStyle name="Total 2 2 2 3 4 4 2" xfId="10843"/>
    <cellStyle name="Total 2 2 2 3 4 5" xfId="10844"/>
    <cellStyle name="Total 2 2 2 3 4 5 2" xfId="10845"/>
    <cellStyle name="Total 2 2 2 3 4 6" xfId="10846"/>
    <cellStyle name="Total 2 2 2 3 4 6 2" xfId="10847"/>
    <cellStyle name="Total 2 2 2 3 4 7" xfId="10848"/>
    <cellStyle name="Total 2 2 2 3 4 7 2" xfId="10849"/>
    <cellStyle name="Total 2 2 2 3 4 8" xfId="10850"/>
    <cellStyle name="Total 2 2 2 3 5" xfId="10851"/>
    <cellStyle name="Total 2 2 2 3 5 2" xfId="10852"/>
    <cellStyle name="Total 2 2 2 3 6" xfId="10853"/>
    <cellStyle name="Total 2 2 2 3 6 2" xfId="10854"/>
    <cellStyle name="Total 2 2 2 3 7" xfId="10855"/>
    <cellStyle name="Total 2 2 2 3 7 2" xfId="10856"/>
    <cellStyle name="Total 2 2 2 3 8" xfId="10857"/>
    <cellStyle name="Total 2 2 2 3 8 2" xfId="10858"/>
    <cellStyle name="Total 2 2 2 3 9" xfId="10859"/>
    <cellStyle name="Total 2 2 2 3 9 2" xfId="10860"/>
    <cellStyle name="Total 2 2 2 4" xfId="10861"/>
    <cellStyle name="Total 2 2 2 4 10" xfId="10862"/>
    <cellStyle name="Total 2 2 2 4 2" xfId="10863"/>
    <cellStyle name="Total 2 2 2 4 2 2" xfId="10864"/>
    <cellStyle name="Total 2 2 2 4 2 2 2" xfId="10865"/>
    <cellStyle name="Total 2 2 2 4 2 3" xfId="10866"/>
    <cellStyle name="Total 2 2 2 4 2 3 2" xfId="10867"/>
    <cellStyle name="Total 2 2 2 4 2 4" xfId="10868"/>
    <cellStyle name="Total 2 2 2 4 2 4 2" xfId="10869"/>
    <cellStyle name="Total 2 2 2 4 2 5" xfId="10870"/>
    <cellStyle name="Total 2 2 2 4 2 5 2" xfId="10871"/>
    <cellStyle name="Total 2 2 2 4 2 6" xfId="10872"/>
    <cellStyle name="Total 2 2 2 4 2 6 2" xfId="10873"/>
    <cellStyle name="Total 2 2 2 4 2 7" xfId="10874"/>
    <cellStyle name="Total 2 2 2 4 2 7 2" xfId="10875"/>
    <cellStyle name="Total 2 2 2 4 2 8" xfId="10876"/>
    <cellStyle name="Total 2 2 2 4 3" xfId="10877"/>
    <cellStyle name="Total 2 2 2 4 3 2" xfId="10878"/>
    <cellStyle name="Total 2 2 2 4 4" xfId="10879"/>
    <cellStyle name="Total 2 2 2 4 4 2" xfId="10880"/>
    <cellStyle name="Total 2 2 2 4 5" xfId="10881"/>
    <cellStyle name="Total 2 2 2 4 5 2" xfId="10882"/>
    <cellStyle name="Total 2 2 2 4 6" xfId="10883"/>
    <cellStyle name="Total 2 2 2 4 6 2" xfId="10884"/>
    <cellStyle name="Total 2 2 2 4 7" xfId="10885"/>
    <cellStyle name="Total 2 2 2 4 7 2" xfId="10886"/>
    <cellStyle name="Total 2 2 2 4 8" xfId="10887"/>
    <cellStyle name="Total 2 2 2 4 8 2" xfId="10888"/>
    <cellStyle name="Total 2 2 2 4 9" xfId="10889"/>
    <cellStyle name="Total 2 2 2 4 9 2" xfId="10890"/>
    <cellStyle name="Total 2 2 2 5" xfId="10891"/>
    <cellStyle name="Total 2 2 2 5 10" xfId="10892"/>
    <cellStyle name="Total 2 2 2 5 2" xfId="10893"/>
    <cellStyle name="Total 2 2 2 5 2 2" xfId="10894"/>
    <cellStyle name="Total 2 2 2 5 2 2 2" xfId="10895"/>
    <cellStyle name="Total 2 2 2 5 2 3" xfId="10896"/>
    <cellStyle name="Total 2 2 2 5 2 3 2" xfId="10897"/>
    <cellStyle name="Total 2 2 2 5 2 4" xfId="10898"/>
    <cellStyle name="Total 2 2 2 5 2 4 2" xfId="10899"/>
    <cellStyle name="Total 2 2 2 5 2 5" xfId="10900"/>
    <cellStyle name="Total 2 2 2 5 2 5 2" xfId="10901"/>
    <cellStyle name="Total 2 2 2 5 2 6" xfId="10902"/>
    <cellStyle name="Total 2 2 2 5 2 6 2" xfId="10903"/>
    <cellStyle name="Total 2 2 2 5 2 7" xfId="10904"/>
    <cellStyle name="Total 2 2 2 5 2 7 2" xfId="10905"/>
    <cellStyle name="Total 2 2 2 5 2 8" xfId="10906"/>
    <cellStyle name="Total 2 2 2 5 3" xfId="10907"/>
    <cellStyle name="Total 2 2 2 5 3 2" xfId="10908"/>
    <cellStyle name="Total 2 2 2 5 4" xfId="10909"/>
    <cellStyle name="Total 2 2 2 5 4 2" xfId="10910"/>
    <cellStyle name="Total 2 2 2 5 5" xfId="10911"/>
    <cellStyle name="Total 2 2 2 5 5 2" xfId="10912"/>
    <cellStyle name="Total 2 2 2 5 6" xfId="10913"/>
    <cellStyle name="Total 2 2 2 5 6 2" xfId="10914"/>
    <cellStyle name="Total 2 2 2 5 7" xfId="10915"/>
    <cellStyle name="Total 2 2 2 5 7 2" xfId="10916"/>
    <cellStyle name="Total 2 2 2 5 8" xfId="10917"/>
    <cellStyle name="Total 2 2 2 5 8 2" xfId="10918"/>
    <cellStyle name="Total 2 2 2 5 9" xfId="10919"/>
    <cellStyle name="Total 2 2 2 5 9 2" xfId="10920"/>
    <cellStyle name="Total 2 2 2 6" xfId="10921"/>
    <cellStyle name="Total 2 2 2 6 10" xfId="10922"/>
    <cellStyle name="Total 2 2 2 6 2" xfId="10923"/>
    <cellStyle name="Total 2 2 2 6 2 2" xfId="10924"/>
    <cellStyle name="Total 2 2 2 6 2 2 2" xfId="10925"/>
    <cellStyle name="Total 2 2 2 6 2 3" xfId="10926"/>
    <cellStyle name="Total 2 2 2 6 2 3 2" xfId="10927"/>
    <cellStyle name="Total 2 2 2 6 2 4" xfId="10928"/>
    <cellStyle name="Total 2 2 2 6 2 4 2" xfId="10929"/>
    <cellStyle name="Total 2 2 2 6 2 5" xfId="10930"/>
    <cellStyle name="Total 2 2 2 6 2 5 2" xfId="10931"/>
    <cellStyle name="Total 2 2 2 6 2 6" xfId="10932"/>
    <cellStyle name="Total 2 2 2 6 2 6 2" xfId="10933"/>
    <cellStyle name="Total 2 2 2 6 2 7" xfId="10934"/>
    <cellStyle name="Total 2 2 2 6 2 7 2" xfId="10935"/>
    <cellStyle name="Total 2 2 2 6 2 8" xfId="10936"/>
    <cellStyle name="Total 2 2 2 6 3" xfId="10937"/>
    <cellStyle name="Total 2 2 2 6 3 2" xfId="10938"/>
    <cellStyle name="Total 2 2 2 6 4" xfId="10939"/>
    <cellStyle name="Total 2 2 2 6 4 2" xfId="10940"/>
    <cellStyle name="Total 2 2 2 6 5" xfId="10941"/>
    <cellStyle name="Total 2 2 2 6 5 2" xfId="10942"/>
    <cellStyle name="Total 2 2 2 6 6" xfId="10943"/>
    <cellStyle name="Total 2 2 2 6 6 2" xfId="10944"/>
    <cellStyle name="Total 2 2 2 6 7" xfId="10945"/>
    <cellStyle name="Total 2 2 2 6 7 2" xfId="10946"/>
    <cellStyle name="Total 2 2 2 6 8" xfId="10947"/>
    <cellStyle name="Total 2 2 2 6 8 2" xfId="10948"/>
    <cellStyle name="Total 2 2 2 6 9" xfId="10949"/>
    <cellStyle name="Total 2 2 2 6 9 2" xfId="10950"/>
    <cellStyle name="Total 2 2 2 7" xfId="10951"/>
    <cellStyle name="Total 2 2 2 7 10" xfId="10952"/>
    <cellStyle name="Total 2 2 2 7 2" xfId="10953"/>
    <cellStyle name="Total 2 2 2 7 2 2" xfId="10954"/>
    <cellStyle name="Total 2 2 2 7 2 2 2" xfId="10955"/>
    <cellStyle name="Total 2 2 2 7 2 3" xfId="10956"/>
    <cellStyle name="Total 2 2 2 7 2 3 2" xfId="10957"/>
    <cellStyle name="Total 2 2 2 7 2 4" xfId="10958"/>
    <cellStyle name="Total 2 2 2 7 2 4 2" xfId="10959"/>
    <cellStyle name="Total 2 2 2 7 2 5" xfId="10960"/>
    <cellStyle name="Total 2 2 2 7 2 5 2" xfId="10961"/>
    <cellStyle name="Total 2 2 2 7 2 6" xfId="10962"/>
    <cellStyle name="Total 2 2 2 7 2 6 2" xfId="10963"/>
    <cellStyle name="Total 2 2 2 7 2 7" xfId="10964"/>
    <cellStyle name="Total 2 2 2 7 2 7 2" xfId="10965"/>
    <cellStyle name="Total 2 2 2 7 2 8" xfId="10966"/>
    <cellStyle name="Total 2 2 2 7 3" xfId="10967"/>
    <cellStyle name="Total 2 2 2 7 3 2" xfId="10968"/>
    <cellStyle name="Total 2 2 2 7 4" xfId="10969"/>
    <cellStyle name="Total 2 2 2 7 4 2" xfId="10970"/>
    <cellStyle name="Total 2 2 2 7 5" xfId="10971"/>
    <cellStyle name="Total 2 2 2 7 5 2" xfId="10972"/>
    <cellStyle name="Total 2 2 2 7 6" xfId="10973"/>
    <cellStyle name="Total 2 2 2 7 6 2" xfId="10974"/>
    <cellStyle name="Total 2 2 2 7 7" xfId="10975"/>
    <cellStyle name="Total 2 2 2 7 7 2" xfId="10976"/>
    <cellStyle name="Total 2 2 2 7 8" xfId="10977"/>
    <cellStyle name="Total 2 2 2 7 8 2" xfId="10978"/>
    <cellStyle name="Total 2 2 2 7 9" xfId="10979"/>
    <cellStyle name="Total 2 2 2 7 9 2" xfId="10980"/>
    <cellStyle name="Total 2 2 2 8" xfId="10981"/>
    <cellStyle name="Total 2 2 2 8 10" xfId="10982"/>
    <cellStyle name="Total 2 2 2 8 2" xfId="10983"/>
    <cellStyle name="Total 2 2 2 8 2 2" xfId="10984"/>
    <cellStyle name="Total 2 2 2 8 2 2 2" xfId="10985"/>
    <cellStyle name="Total 2 2 2 8 2 3" xfId="10986"/>
    <cellStyle name="Total 2 2 2 8 2 3 2" xfId="10987"/>
    <cellStyle name="Total 2 2 2 8 2 4" xfId="10988"/>
    <cellStyle name="Total 2 2 2 8 2 4 2" xfId="10989"/>
    <cellStyle name="Total 2 2 2 8 2 5" xfId="10990"/>
    <cellStyle name="Total 2 2 2 8 2 5 2" xfId="10991"/>
    <cellStyle name="Total 2 2 2 8 2 6" xfId="10992"/>
    <cellStyle name="Total 2 2 2 8 2 6 2" xfId="10993"/>
    <cellStyle name="Total 2 2 2 8 2 7" xfId="10994"/>
    <cellStyle name="Total 2 2 2 8 2 7 2" xfId="10995"/>
    <cellStyle name="Total 2 2 2 8 2 8" xfId="10996"/>
    <cellStyle name="Total 2 2 2 8 3" xfId="10997"/>
    <cellStyle name="Total 2 2 2 8 3 2" xfId="10998"/>
    <cellStyle name="Total 2 2 2 8 4" xfId="10999"/>
    <cellStyle name="Total 2 2 2 8 4 2" xfId="11000"/>
    <cellStyle name="Total 2 2 2 8 5" xfId="11001"/>
    <cellStyle name="Total 2 2 2 8 5 2" xfId="11002"/>
    <cellStyle name="Total 2 2 2 8 6" xfId="11003"/>
    <cellStyle name="Total 2 2 2 8 6 2" xfId="11004"/>
    <cellStyle name="Total 2 2 2 8 7" xfId="11005"/>
    <cellStyle name="Total 2 2 2 8 7 2" xfId="11006"/>
    <cellStyle name="Total 2 2 2 8 8" xfId="11007"/>
    <cellStyle name="Total 2 2 2 8 8 2" xfId="11008"/>
    <cellStyle name="Total 2 2 2 8 9" xfId="11009"/>
    <cellStyle name="Total 2 2 2 8 9 2" xfId="11010"/>
    <cellStyle name="Total 2 2 2 9" xfId="11011"/>
    <cellStyle name="Total 2 2 2 9 2" xfId="11012"/>
    <cellStyle name="Total 2 2 2 9 2 2" xfId="11013"/>
    <cellStyle name="Total 2 2 2 9 3" xfId="11014"/>
    <cellStyle name="Total 2 2 2 9 3 2" xfId="11015"/>
    <cellStyle name="Total 2 2 2 9 4" xfId="11016"/>
    <cellStyle name="Total 2 2 2 9 4 2" xfId="11017"/>
    <cellStyle name="Total 2 2 2 9 5" xfId="11018"/>
    <cellStyle name="Total 2 2 2 9 5 2" xfId="11019"/>
    <cellStyle name="Total 2 2 2 9 6" xfId="11020"/>
    <cellStyle name="Total 2 2 2 9 6 2" xfId="11021"/>
    <cellStyle name="Total 2 2 2 9 7" xfId="11022"/>
    <cellStyle name="Total 2 2 2 9 7 2" xfId="11023"/>
    <cellStyle name="Total 2 2 2 9 8" xfId="11024"/>
    <cellStyle name="Total 2 2 3" xfId="11025"/>
    <cellStyle name="Total 2 2 3 10" xfId="11026"/>
    <cellStyle name="Total 2 2 3 10 2" xfId="11027"/>
    <cellStyle name="Total 2 2 3 11" xfId="11028"/>
    <cellStyle name="Total 2 2 3 11 2" xfId="11029"/>
    <cellStyle name="Total 2 2 3 12" xfId="11030"/>
    <cellStyle name="Total 2 2 3 2" xfId="11031"/>
    <cellStyle name="Total 2 2 3 2 10" xfId="11032"/>
    <cellStyle name="Total 2 2 3 2 2" xfId="11033"/>
    <cellStyle name="Total 2 2 3 2 2 2" xfId="11034"/>
    <cellStyle name="Total 2 2 3 2 2 2 2" xfId="11035"/>
    <cellStyle name="Total 2 2 3 2 2 3" xfId="11036"/>
    <cellStyle name="Total 2 2 3 2 2 3 2" xfId="11037"/>
    <cellStyle name="Total 2 2 3 2 2 4" xfId="11038"/>
    <cellStyle name="Total 2 2 3 2 2 4 2" xfId="11039"/>
    <cellStyle name="Total 2 2 3 2 2 5" xfId="11040"/>
    <cellStyle name="Total 2 2 3 2 2 5 2" xfId="11041"/>
    <cellStyle name="Total 2 2 3 2 2 6" xfId="11042"/>
    <cellStyle name="Total 2 2 3 2 2 6 2" xfId="11043"/>
    <cellStyle name="Total 2 2 3 2 2 7" xfId="11044"/>
    <cellStyle name="Total 2 2 3 2 2 7 2" xfId="11045"/>
    <cellStyle name="Total 2 2 3 2 2 8" xfId="11046"/>
    <cellStyle name="Total 2 2 3 2 3" xfId="11047"/>
    <cellStyle name="Total 2 2 3 2 3 2" xfId="11048"/>
    <cellStyle name="Total 2 2 3 2 4" xfId="11049"/>
    <cellStyle name="Total 2 2 3 2 4 2" xfId="11050"/>
    <cellStyle name="Total 2 2 3 2 5" xfId="11051"/>
    <cellStyle name="Total 2 2 3 2 5 2" xfId="11052"/>
    <cellStyle name="Total 2 2 3 2 6" xfId="11053"/>
    <cellStyle name="Total 2 2 3 2 6 2" xfId="11054"/>
    <cellStyle name="Total 2 2 3 2 7" xfId="11055"/>
    <cellStyle name="Total 2 2 3 2 7 2" xfId="11056"/>
    <cellStyle name="Total 2 2 3 2 8" xfId="11057"/>
    <cellStyle name="Total 2 2 3 2 8 2" xfId="11058"/>
    <cellStyle name="Total 2 2 3 2 9" xfId="11059"/>
    <cellStyle name="Total 2 2 3 2 9 2" xfId="11060"/>
    <cellStyle name="Total 2 2 3 3" xfId="11061"/>
    <cellStyle name="Total 2 2 3 3 10" xfId="11062"/>
    <cellStyle name="Total 2 2 3 3 2" xfId="11063"/>
    <cellStyle name="Total 2 2 3 3 2 2" xfId="11064"/>
    <cellStyle name="Total 2 2 3 3 2 2 2" xfId="11065"/>
    <cellStyle name="Total 2 2 3 3 2 3" xfId="11066"/>
    <cellStyle name="Total 2 2 3 3 2 3 2" xfId="11067"/>
    <cellStyle name="Total 2 2 3 3 2 4" xfId="11068"/>
    <cellStyle name="Total 2 2 3 3 2 4 2" xfId="11069"/>
    <cellStyle name="Total 2 2 3 3 2 5" xfId="11070"/>
    <cellStyle name="Total 2 2 3 3 2 5 2" xfId="11071"/>
    <cellStyle name="Total 2 2 3 3 2 6" xfId="11072"/>
    <cellStyle name="Total 2 2 3 3 2 6 2" xfId="11073"/>
    <cellStyle name="Total 2 2 3 3 2 7" xfId="11074"/>
    <cellStyle name="Total 2 2 3 3 2 7 2" xfId="11075"/>
    <cellStyle name="Total 2 2 3 3 2 8" xfId="11076"/>
    <cellStyle name="Total 2 2 3 3 3" xfId="11077"/>
    <cellStyle name="Total 2 2 3 3 3 2" xfId="11078"/>
    <cellStyle name="Total 2 2 3 3 4" xfId="11079"/>
    <cellStyle name="Total 2 2 3 3 4 2" xfId="11080"/>
    <cellStyle name="Total 2 2 3 3 5" xfId="11081"/>
    <cellStyle name="Total 2 2 3 3 5 2" xfId="11082"/>
    <cellStyle name="Total 2 2 3 3 6" xfId="11083"/>
    <cellStyle name="Total 2 2 3 3 6 2" xfId="11084"/>
    <cellStyle name="Total 2 2 3 3 7" xfId="11085"/>
    <cellStyle name="Total 2 2 3 3 7 2" xfId="11086"/>
    <cellStyle name="Total 2 2 3 3 8" xfId="11087"/>
    <cellStyle name="Total 2 2 3 3 8 2" xfId="11088"/>
    <cellStyle name="Total 2 2 3 3 9" xfId="11089"/>
    <cellStyle name="Total 2 2 3 3 9 2" xfId="11090"/>
    <cellStyle name="Total 2 2 3 4" xfId="11091"/>
    <cellStyle name="Total 2 2 3 4 2" xfId="11092"/>
    <cellStyle name="Total 2 2 3 4 2 2" xfId="11093"/>
    <cellStyle name="Total 2 2 3 4 3" xfId="11094"/>
    <cellStyle name="Total 2 2 3 4 3 2" xfId="11095"/>
    <cellStyle name="Total 2 2 3 4 4" xfId="11096"/>
    <cellStyle name="Total 2 2 3 4 4 2" xfId="11097"/>
    <cellStyle name="Total 2 2 3 4 5" xfId="11098"/>
    <cellStyle name="Total 2 2 3 4 5 2" xfId="11099"/>
    <cellStyle name="Total 2 2 3 4 6" xfId="11100"/>
    <cellStyle name="Total 2 2 3 4 6 2" xfId="11101"/>
    <cellStyle name="Total 2 2 3 4 7" xfId="11102"/>
    <cellStyle name="Total 2 2 3 4 7 2" xfId="11103"/>
    <cellStyle name="Total 2 2 3 4 8" xfId="11104"/>
    <cellStyle name="Total 2 2 3 5" xfId="11105"/>
    <cellStyle name="Total 2 2 3 5 2" xfId="11106"/>
    <cellStyle name="Total 2 2 3 6" xfId="11107"/>
    <cellStyle name="Total 2 2 3 6 2" xfId="11108"/>
    <cellStyle name="Total 2 2 3 7" xfId="11109"/>
    <cellStyle name="Total 2 2 3 7 2" xfId="11110"/>
    <cellStyle name="Total 2 2 3 8" xfId="11111"/>
    <cellStyle name="Total 2 2 3 8 2" xfId="11112"/>
    <cellStyle name="Total 2 2 3 9" xfId="11113"/>
    <cellStyle name="Total 2 2 3 9 2" xfId="11114"/>
    <cellStyle name="Total 2 2 4" xfId="11115"/>
    <cellStyle name="Total 2 2 4 10" xfId="11116"/>
    <cellStyle name="Total 2 2 4 10 2" xfId="11117"/>
    <cellStyle name="Total 2 2 4 11" xfId="11118"/>
    <cellStyle name="Total 2 2 4 11 2" xfId="11119"/>
    <cellStyle name="Total 2 2 4 12" xfId="11120"/>
    <cellStyle name="Total 2 2 4 2" xfId="11121"/>
    <cellStyle name="Total 2 2 4 2 10" xfId="11122"/>
    <cellStyle name="Total 2 2 4 2 2" xfId="11123"/>
    <cellStyle name="Total 2 2 4 2 2 2" xfId="11124"/>
    <cellStyle name="Total 2 2 4 2 2 2 2" xfId="11125"/>
    <cellStyle name="Total 2 2 4 2 2 3" xfId="11126"/>
    <cellStyle name="Total 2 2 4 2 2 3 2" xfId="11127"/>
    <cellStyle name="Total 2 2 4 2 2 4" xfId="11128"/>
    <cellStyle name="Total 2 2 4 2 2 4 2" xfId="11129"/>
    <cellStyle name="Total 2 2 4 2 2 5" xfId="11130"/>
    <cellStyle name="Total 2 2 4 2 2 5 2" xfId="11131"/>
    <cellStyle name="Total 2 2 4 2 2 6" xfId="11132"/>
    <cellStyle name="Total 2 2 4 2 2 6 2" xfId="11133"/>
    <cellStyle name="Total 2 2 4 2 2 7" xfId="11134"/>
    <cellStyle name="Total 2 2 4 2 2 7 2" xfId="11135"/>
    <cellStyle name="Total 2 2 4 2 2 8" xfId="11136"/>
    <cellStyle name="Total 2 2 4 2 3" xfId="11137"/>
    <cellStyle name="Total 2 2 4 2 3 2" xfId="11138"/>
    <cellStyle name="Total 2 2 4 2 4" xfId="11139"/>
    <cellStyle name="Total 2 2 4 2 4 2" xfId="11140"/>
    <cellStyle name="Total 2 2 4 2 5" xfId="11141"/>
    <cellStyle name="Total 2 2 4 2 5 2" xfId="11142"/>
    <cellStyle name="Total 2 2 4 2 6" xfId="11143"/>
    <cellStyle name="Total 2 2 4 2 6 2" xfId="11144"/>
    <cellStyle name="Total 2 2 4 2 7" xfId="11145"/>
    <cellStyle name="Total 2 2 4 2 7 2" xfId="11146"/>
    <cellStyle name="Total 2 2 4 2 8" xfId="11147"/>
    <cellStyle name="Total 2 2 4 2 8 2" xfId="11148"/>
    <cellStyle name="Total 2 2 4 2 9" xfId="11149"/>
    <cellStyle name="Total 2 2 4 2 9 2" xfId="11150"/>
    <cellStyle name="Total 2 2 4 3" xfId="11151"/>
    <cellStyle name="Total 2 2 4 3 10" xfId="11152"/>
    <cellStyle name="Total 2 2 4 3 2" xfId="11153"/>
    <cellStyle name="Total 2 2 4 3 2 2" xfId="11154"/>
    <cellStyle name="Total 2 2 4 3 2 2 2" xfId="11155"/>
    <cellStyle name="Total 2 2 4 3 2 3" xfId="11156"/>
    <cellStyle name="Total 2 2 4 3 2 3 2" xfId="11157"/>
    <cellStyle name="Total 2 2 4 3 2 4" xfId="11158"/>
    <cellStyle name="Total 2 2 4 3 2 4 2" xfId="11159"/>
    <cellStyle name="Total 2 2 4 3 2 5" xfId="11160"/>
    <cellStyle name="Total 2 2 4 3 2 5 2" xfId="11161"/>
    <cellStyle name="Total 2 2 4 3 2 6" xfId="11162"/>
    <cellStyle name="Total 2 2 4 3 2 6 2" xfId="11163"/>
    <cellStyle name="Total 2 2 4 3 2 7" xfId="11164"/>
    <cellStyle name="Total 2 2 4 3 2 7 2" xfId="11165"/>
    <cellStyle name="Total 2 2 4 3 2 8" xfId="11166"/>
    <cellStyle name="Total 2 2 4 3 3" xfId="11167"/>
    <cellStyle name="Total 2 2 4 3 3 2" xfId="11168"/>
    <cellStyle name="Total 2 2 4 3 4" xfId="11169"/>
    <cellStyle name="Total 2 2 4 3 4 2" xfId="11170"/>
    <cellStyle name="Total 2 2 4 3 5" xfId="11171"/>
    <cellStyle name="Total 2 2 4 3 5 2" xfId="11172"/>
    <cellStyle name="Total 2 2 4 3 6" xfId="11173"/>
    <cellStyle name="Total 2 2 4 3 6 2" xfId="11174"/>
    <cellStyle name="Total 2 2 4 3 7" xfId="11175"/>
    <cellStyle name="Total 2 2 4 3 7 2" xfId="11176"/>
    <cellStyle name="Total 2 2 4 3 8" xfId="11177"/>
    <cellStyle name="Total 2 2 4 3 8 2" xfId="11178"/>
    <cellStyle name="Total 2 2 4 3 9" xfId="11179"/>
    <cellStyle name="Total 2 2 4 3 9 2" xfId="11180"/>
    <cellStyle name="Total 2 2 4 4" xfId="11181"/>
    <cellStyle name="Total 2 2 4 4 2" xfId="11182"/>
    <cellStyle name="Total 2 2 4 4 2 2" xfId="11183"/>
    <cellStyle name="Total 2 2 4 4 3" xfId="11184"/>
    <cellStyle name="Total 2 2 4 4 3 2" xfId="11185"/>
    <cellStyle name="Total 2 2 4 4 4" xfId="11186"/>
    <cellStyle name="Total 2 2 4 4 4 2" xfId="11187"/>
    <cellStyle name="Total 2 2 4 4 5" xfId="11188"/>
    <cellStyle name="Total 2 2 4 4 5 2" xfId="11189"/>
    <cellStyle name="Total 2 2 4 4 6" xfId="11190"/>
    <cellStyle name="Total 2 2 4 4 6 2" xfId="11191"/>
    <cellStyle name="Total 2 2 4 4 7" xfId="11192"/>
    <cellStyle name="Total 2 2 4 4 7 2" xfId="11193"/>
    <cellStyle name="Total 2 2 4 4 8" xfId="11194"/>
    <cellStyle name="Total 2 2 4 5" xfId="11195"/>
    <cellStyle name="Total 2 2 4 5 2" xfId="11196"/>
    <cellStyle name="Total 2 2 4 6" xfId="11197"/>
    <cellStyle name="Total 2 2 4 6 2" xfId="11198"/>
    <cellStyle name="Total 2 2 4 7" xfId="11199"/>
    <cellStyle name="Total 2 2 4 7 2" xfId="11200"/>
    <cellStyle name="Total 2 2 4 8" xfId="11201"/>
    <cellStyle name="Total 2 2 4 8 2" xfId="11202"/>
    <cellStyle name="Total 2 2 4 9" xfId="11203"/>
    <cellStyle name="Total 2 2 4 9 2" xfId="11204"/>
    <cellStyle name="Total 2 2 5" xfId="11205"/>
    <cellStyle name="Total 2 2 5 10" xfId="11206"/>
    <cellStyle name="Total 2 2 5 2" xfId="11207"/>
    <cellStyle name="Total 2 2 5 2 2" xfId="11208"/>
    <cellStyle name="Total 2 2 5 2 2 2" xfId="11209"/>
    <cellStyle name="Total 2 2 5 2 3" xfId="11210"/>
    <cellStyle name="Total 2 2 5 2 3 2" xfId="11211"/>
    <cellStyle name="Total 2 2 5 2 4" xfId="11212"/>
    <cellStyle name="Total 2 2 5 2 4 2" xfId="11213"/>
    <cellStyle name="Total 2 2 5 2 5" xfId="11214"/>
    <cellStyle name="Total 2 2 5 2 5 2" xfId="11215"/>
    <cellStyle name="Total 2 2 5 2 6" xfId="11216"/>
    <cellStyle name="Total 2 2 5 2 6 2" xfId="11217"/>
    <cellStyle name="Total 2 2 5 2 7" xfId="11218"/>
    <cellStyle name="Total 2 2 5 2 7 2" xfId="11219"/>
    <cellStyle name="Total 2 2 5 2 8" xfId="11220"/>
    <cellStyle name="Total 2 2 5 3" xfId="11221"/>
    <cellStyle name="Total 2 2 5 3 2" xfId="11222"/>
    <cellStyle name="Total 2 2 5 4" xfId="11223"/>
    <cellStyle name="Total 2 2 5 4 2" xfId="11224"/>
    <cellStyle name="Total 2 2 5 5" xfId="11225"/>
    <cellStyle name="Total 2 2 5 5 2" xfId="11226"/>
    <cellStyle name="Total 2 2 5 6" xfId="11227"/>
    <cellStyle name="Total 2 2 5 6 2" xfId="11228"/>
    <cellStyle name="Total 2 2 5 7" xfId="11229"/>
    <cellStyle name="Total 2 2 5 7 2" xfId="11230"/>
    <cellStyle name="Total 2 2 5 8" xfId="11231"/>
    <cellStyle name="Total 2 2 5 8 2" xfId="11232"/>
    <cellStyle name="Total 2 2 5 9" xfId="11233"/>
    <cellStyle name="Total 2 2 5 9 2" xfId="11234"/>
    <cellStyle name="Total 2 2 6" xfId="11235"/>
    <cellStyle name="Total 2 2 6 10" xfId="11236"/>
    <cellStyle name="Total 2 2 6 2" xfId="11237"/>
    <cellStyle name="Total 2 2 6 2 2" xfId="11238"/>
    <cellStyle name="Total 2 2 6 2 2 2" xfId="11239"/>
    <cellStyle name="Total 2 2 6 2 3" xfId="11240"/>
    <cellStyle name="Total 2 2 6 2 3 2" xfId="11241"/>
    <cellStyle name="Total 2 2 6 2 4" xfId="11242"/>
    <cellStyle name="Total 2 2 6 2 4 2" xfId="11243"/>
    <cellStyle name="Total 2 2 6 2 5" xfId="11244"/>
    <cellStyle name="Total 2 2 6 2 5 2" xfId="11245"/>
    <cellStyle name="Total 2 2 6 2 6" xfId="11246"/>
    <cellStyle name="Total 2 2 6 2 6 2" xfId="11247"/>
    <cellStyle name="Total 2 2 6 2 7" xfId="11248"/>
    <cellStyle name="Total 2 2 6 2 7 2" xfId="11249"/>
    <cellStyle name="Total 2 2 6 2 8" xfId="11250"/>
    <cellStyle name="Total 2 2 6 3" xfId="11251"/>
    <cellStyle name="Total 2 2 6 3 2" xfId="11252"/>
    <cellStyle name="Total 2 2 6 4" xfId="11253"/>
    <cellStyle name="Total 2 2 6 4 2" xfId="11254"/>
    <cellStyle name="Total 2 2 6 5" xfId="11255"/>
    <cellStyle name="Total 2 2 6 5 2" xfId="11256"/>
    <cellStyle name="Total 2 2 6 6" xfId="11257"/>
    <cellStyle name="Total 2 2 6 6 2" xfId="11258"/>
    <cellStyle name="Total 2 2 6 7" xfId="11259"/>
    <cellStyle name="Total 2 2 6 7 2" xfId="11260"/>
    <cellStyle name="Total 2 2 6 8" xfId="11261"/>
    <cellStyle name="Total 2 2 6 8 2" xfId="11262"/>
    <cellStyle name="Total 2 2 6 9" xfId="11263"/>
    <cellStyle name="Total 2 2 6 9 2" xfId="11264"/>
    <cellStyle name="Total 2 2 7" xfId="11265"/>
    <cellStyle name="Total 2 2 7 10" xfId="11266"/>
    <cellStyle name="Total 2 2 7 2" xfId="11267"/>
    <cellStyle name="Total 2 2 7 2 2" xfId="11268"/>
    <cellStyle name="Total 2 2 7 2 2 2" xfId="11269"/>
    <cellStyle name="Total 2 2 7 2 3" xfId="11270"/>
    <cellStyle name="Total 2 2 7 2 3 2" xfId="11271"/>
    <cellStyle name="Total 2 2 7 2 4" xfId="11272"/>
    <cellStyle name="Total 2 2 7 2 4 2" xfId="11273"/>
    <cellStyle name="Total 2 2 7 2 5" xfId="11274"/>
    <cellStyle name="Total 2 2 7 2 5 2" xfId="11275"/>
    <cellStyle name="Total 2 2 7 2 6" xfId="11276"/>
    <cellStyle name="Total 2 2 7 2 6 2" xfId="11277"/>
    <cellStyle name="Total 2 2 7 2 7" xfId="11278"/>
    <cellStyle name="Total 2 2 7 2 7 2" xfId="11279"/>
    <cellStyle name="Total 2 2 7 2 8" xfId="11280"/>
    <cellStyle name="Total 2 2 7 3" xfId="11281"/>
    <cellStyle name="Total 2 2 7 3 2" xfId="11282"/>
    <cellStyle name="Total 2 2 7 4" xfId="11283"/>
    <cellStyle name="Total 2 2 7 4 2" xfId="11284"/>
    <cellStyle name="Total 2 2 7 5" xfId="11285"/>
    <cellStyle name="Total 2 2 7 5 2" xfId="11286"/>
    <cellStyle name="Total 2 2 7 6" xfId="11287"/>
    <cellStyle name="Total 2 2 7 6 2" xfId="11288"/>
    <cellStyle name="Total 2 2 7 7" xfId="11289"/>
    <cellStyle name="Total 2 2 7 7 2" xfId="11290"/>
    <cellStyle name="Total 2 2 7 8" xfId="11291"/>
    <cellStyle name="Total 2 2 7 8 2" xfId="11292"/>
    <cellStyle name="Total 2 2 7 9" xfId="11293"/>
    <cellStyle name="Total 2 2 7 9 2" xfId="11294"/>
    <cellStyle name="Total 2 2 8" xfId="11295"/>
    <cellStyle name="Total 2 2 8 10" xfId="11296"/>
    <cellStyle name="Total 2 2 8 2" xfId="11297"/>
    <cellStyle name="Total 2 2 8 2 2" xfId="11298"/>
    <cellStyle name="Total 2 2 8 2 2 2" xfId="11299"/>
    <cellStyle name="Total 2 2 8 2 3" xfId="11300"/>
    <cellStyle name="Total 2 2 8 2 3 2" xfId="11301"/>
    <cellStyle name="Total 2 2 8 2 4" xfId="11302"/>
    <cellStyle name="Total 2 2 8 2 4 2" xfId="11303"/>
    <cellStyle name="Total 2 2 8 2 5" xfId="11304"/>
    <cellStyle name="Total 2 2 8 2 5 2" xfId="11305"/>
    <cellStyle name="Total 2 2 8 2 6" xfId="11306"/>
    <cellStyle name="Total 2 2 8 2 6 2" xfId="11307"/>
    <cellStyle name="Total 2 2 8 2 7" xfId="11308"/>
    <cellStyle name="Total 2 2 8 2 7 2" xfId="11309"/>
    <cellStyle name="Total 2 2 8 2 8" xfId="11310"/>
    <cellStyle name="Total 2 2 8 3" xfId="11311"/>
    <cellStyle name="Total 2 2 8 3 2" xfId="11312"/>
    <cellStyle name="Total 2 2 8 4" xfId="11313"/>
    <cellStyle name="Total 2 2 8 4 2" xfId="11314"/>
    <cellStyle name="Total 2 2 8 5" xfId="11315"/>
    <cellStyle name="Total 2 2 8 5 2" xfId="11316"/>
    <cellStyle name="Total 2 2 8 6" xfId="11317"/>
    <cellStyle name="Total 2 2 8 6 2" xfId="11318"/>
    <cellStyle name="Total 2 2 8 7" xfId="11319"/>
    <cellStyle name="Total 2 2 8 7 2" xfId="11320"/>
    <cellStyle name="Total 2 2 8 8" xfId="11321"/>
    <cellStyle name="Total 2 2 8 8 2" xfId="11322"/>
    <cellStyle name="Total 2 2 8 9" xfId="11323"/>
    <cellStyle name="Total 2 2 8 9 2" xfId="11324"/>
    <cellStyle name="Total 2 2 9" xfId="11325"/>
    <cellStyle name="Total 2 2 9 10" xfId="11326"/>
    <cellStyle name="Total 2 2 9 2" xfId="11327"/>
    <cellStyle name="Total 2 2 9 2 2" xfId="11328"/>
    <cellStyle name="Total 2 2 9 2 2 2" xfId="11329"/>
    <cellStyle name="Total 2 2 9 2 3" xfId="11330"/>
    <cellStyle name="Total 2 2 9 2 3 2" xfId="11331"/>
    <cellStyle name="Total 2 2 9 2 4" xfId="11332"/>
    <cellStyle name="Total 2 2 9 2 4 2" xfId="11333"/>
    <cellStyle name="Total 2 2 9 2 5" xfId="11334"/>
    <cellStyle name="Total 2 2 9 2 5 2" xfId="11335"/>
    <cellStyle name="Total 2 2 9 2 6" xfId="11336"/>
    <cellStyle name="Total 2 2 9 2 6 2" xfId="11337"/>
    <cellStyle name="Total 2 2 9 2 7" xfId="11338"/>
    <cellStyle name="Total 2 2 9 2 7 2" xfId="11339"/>
    <cellStyle name="Total 2 2 9 2 8" xfId="11340"/>
    <cellStyle name="Total 2 2 9 3" xfId="11341"/>
    <cellStyle name="Total 2 2 9 3 2" xfId="11342"/>
    <cellStyle name="Total 2 2 9 4" xfId="11343"/>
    <cellStyle name="Total 2 2 9 4 2" xfId="11344"/>
    <cellStyle name="Total 2 2 9 5" xfId="11345"/>
    <cellStyle name="Total 2 2 9 5 2" xfId="11346"/>
    <cellStyle name="Total 2 2 9 6" xfId="11347"/>
    <cellStyle name="Total 2 2 9 6 2" xfId="11348"/>
    <cellStyle name="Total 2 2 9 7" xfId="11349"/>
    <cellStyle name="Total 2 2 9 7 2" xfId="11350"/>
    <cellStyle name="Total 2 2 9 8" xfId="11351"/>
    <cellStyle name="Total 2 2 9 8 2" xfId="11352"/>
    <cellStyle name="Total 2 2 9 9" xfId="11353"/>
    <cellStyle name="Total 2 2 9 9 2" xfId="11354"/>
    <cellStyle name="Total 2 3" xfId="11355"/>
    <cellStyle name="Total 2 3 10" xfId="11356"/>
    <cellStyle name="Total 2 3 10 2" xfId="11357"/>
    <cellStyle name="Total 2 3 11" xfId="11358"/>
    <cellStyle name="Total 2 3 11 2" xfId="11359"/>
    <cellStyle name="Total 2 3 12" xfId="11360"/>
    <cellStyle name="Total 2 3 12 2" xfId="11361"/>
    <cellStyle name="Total 2 3 13" xfId="11362"/>
    <cellStyle name="Total 2 3 13 2" xfId="11363"/>
    <cellStyle name="Total 2 3 14" xfId="11364"/>
    <cellStyle name="Total 2 3 14 2" xfId="11365"/>
    <cellStyle name="Total 2 3 15" xfId="11366"/>
    <cellStyle name="Total 2 3 15 2" xfId="11367"/>
    <cellStyle name="Total 2 3 16" xfId="11368"/>
    <cellStyle name="Total 2 3 16 2" xfId="11369"/>
    <cellStyle name="Total 2 3 17" xfId="11370"/>
    <cellStyle name="Total 2 3 2" xfId="11371"/>
    <cellStyle name="Total 2 3 2 10" xfId="11372"/>
    <cellStyle name="Total 2 3 2 10 2" xfId="11373"/>
    <cellStyle name="Total 2 3 2 11" xfId="11374"/>
    <cellStyle name="Total 2 3 2 11 2" xfId="11375"/>
    <cellStyle name="Total 2 3 2 12" xfId="11376"/>
    <cellStyle name="Total 2 3 2 2" xfId="11377"/>
    <cellStyle name="Total 2 3 2 2 10" xfId="11378"/>
    <cellStyle name="Total 2 3 2 2 2" xfId="11379"/>
    <cellStyle name="Total 2 3 2 2 2 2" xfId="11380"/>
    <cellStyle name="Total 2 3 2 2 2 2 2" xfId="11381"/>
    <cellStyle name="Total 2 3 2 2 2 3" xfId="11382"/>
    <cellStyle name="Total 2 3 2 2 2 3 2" xfId="11383"/>
    <cellStyle name="Total 2 3 2 2 2 4" xfId="11384"/>
    <cellStyle name="Total 2 3 2 2 2 4 2" xfId="11385"/>
    <cellStyle name="Total 2 3 2 2 2 5" xfId="11386"/>
    <cellStyle name="Total 2 3 2 2 2 5 2" xfId="11387"/>
    <cellStyle name="Total 2 3 2 2 2 6" xfId="11388"/>
    <cellStyle name="Total 2 3 2 2 2 6 2" xfId="11389"/>
    <cellStyle name="Total 2 3 2 2 2 7" xfId="11390"/>
    <cellStyle name="Total 2 3 2 2 2 7 2" xfId="11391"/>
    <cellStyle name="Total 2 3 2 2 2 8" xfId="11392"/>
    <cellStyle name="Total 2 3 2 2 3" xfId="11393"/>
    <cellStyle name="Total 2 3 2 2 3 2" xfId="11394"/>
    <cellStyle name="Total 2 3 2 2 4" xfId="11395"/>
    <cellStyle name="Total 2 3 2 2 4 2" xfId="11396"/>
    <cellStyle name="Total 2 3 2 2 5" xfId="11397"/>
    <cellStyle name="Total 2 3 2 2 5 2" xfId="11398"/>
    <cellStyle name="Total 2 3 2 2 6" xfId="11399"/>
    <cellStyle name="Total 2 3 2 2 6 2" xfId="11400"/>
    <cellStyle name="Total 2 3 2 2 7" xfId="11401"/>
    <cellStyle name="Total 2 3 2 2 7 2" xfId="11402"/>
    <cellStyle name="Total 2 3 2 2 8" xfId="11403"/>
    <cellStyle name="Total 2 3 2 2 8 2" xfId="11404"/>
    <cellStyle name="Total 2 3 2 2 9" xfId="11405"/>
    <cellStyle name="Total 2 3 2 2 9 2" xfId="11406"/>
    <cellStyle name="Total 2 3 2 3" xfId="11407"/>
    <cellStyle name="Total 2 3 2 3 10" xfId="11408"/>
    <cellStyle name="Total 2 3 2 3 2" xfId="11409"/>
    <cellStyle name="Total 2 3 2 3 2 2" xfId="11410"/>
    <cellStyle name="Total 2 3 2 3 2 2 2" xfId="11411"/>
    <cellStyle name="Total 2 3 2 3 2 3" xfId="11412"/>
    <cellStyle name="Total 2 3 2 3 2 3 2" xfId="11413"/>
    <cellStyle name="Total 2 3 2 3 2 4" xfId="11414"/>
    <cellStyle name="Total 2 3 2 3 2 4 2" xfId="11415"/>
    <cellStyle name="Total 2 3 2 3 2 5" xfId="11416"/>
    <cellStyle name="Total 2 3 2 3 2 5 2" xfId="11417"/>
    <cellStyle name="Total 2 3 2 3 2 6" xfId="11418"/>
    <cellStyle name="Total 2 3 2 3 2 6 2" xfId="11419"/>
    <cellStyle name="Total 2 3 2 3 2 7" xfId="11420"/>
    <cellStyle name="Total 2 3 2 3 2 7 2" xfId="11421"/>
    <cellStyle name="Total 2 3 2 3 2 8" xfId="11422"/>
    <cellStyle name="Total 2 3 2 3 3" xfId="11423"/>
    <cellStyle name="Total 2 3 2 3 3 2" xfId="11424"/>
    <cellStyle name="Total 2 3 2 3 4" xfId="11425"/>
    <cellStyle name="Total 2 3 2 3 4 2" xfId="11426"/>
    <cellStyle name="Total 2 3 2 3 5" xfId="11427"/>
    <cellStyle name="Total 2 3 2 3 5 2" xfId="11428"/>
    <cellStyle name="Total 2 3 2 3 6" xfId="11429"/>
    <cellStyle name="Total 2 3 2 3 6 2" xfId="11430"/>
    <cellStyle name="Total 2 3 2 3 7" xfId="11431"/>
    <cellStyle name="Total 2 3 2 3 7 2" xfId="11432"/>
    <cellStyle name="Total 2 3 2 3 8" xfId="11433"/>
    <cellStyle name="Total 2 3 2 3 8 2" xfId="11434"/>
    <cellStyle name="Total 2 3 2 3 9" xfId="11435"/>
    <cellStyle name="Total 2 3 2 3 9 2" xfId="11436"/>
    <cellStyle name="Total 2 3 2 4" xfId="11437"/>
    <cellStyle name="Total 2 3 2 4 2" xfId="11438"/>
    <cellStyle name="Total 2 3 2 4 2 2" xfId="11439"/>
    <cellStyle name="Total 2 3 2 4 3" xfId="11440"/>
    <cellStyle name="Total 2 3 2 4 3 2" xfId="11441"/>
    <cellStyle name="Total 2 3 2 4 4" xfId="11442"/>
    <cellStyle name="Total 2 3 2 4 4 2" xfId="11443"/>
    <cellStyle name="Total 2 3 2 4 5" xfId="11444"/>
    <cellStyle name="Total 2 3 2 4 5 2" xfId="11445"/>
    <cellStyle name="Total 2 3 2 4 6" xfId="11446"/>
    <cellStyle name="Total 2 3 2 4 6 2" xfId="11447"/>
    <cellStyle name="Total 2 3 2 4 7" xfId="11448"/>
    <cellStyle name="Total 2 3 2 4 7 2" xfId="11449"/>
    <cellStyle name="Total 2 3 2 4 8" xfId="11450"/>
    <cellStyle name="Total 2 3 2 5" xfId="11451"/>
    <cellStyle name="Total 2 3 2 5 2" xfId="11452"/>
    <cellStyle name="Total 2 3 2 6" xfId="11453"/>
    <cellStyle name="Total 2 3 2 6 2" xfId="11454"/>
    <cellStyle name="Total 2 3 2 7" xfId="11455"/>
    <cellStyle name="Total 2 3 2 7 2" xfId="11456"/>
    <cellStyle name="Total 2 3 2 8" xfId="11457"/>
    <cellStyle name="Total 2 3 2 8 2" xfId="11458"/>
    <cellStyle name="Total 2 3 2 9" xfId="11459"/>
    <cellStyle name="Total 2 3 2 9 2" xfId="11460"/>
    <cellStyle name="Total 2 3 3" xfId="11461"/>
    <cellStyle name="Total 2 3 3 10" xfId="11462"/>
    <cellStyle name="Total 2 3 3 10 2" xfId="11463"/>
    <cellStyle name="Total 2 3 3 11" xfId="11464"/>
    <cellStyle name="Total 2 3 3 11 2" xfId="11465"/>
    <cellStyle name="Total 2 3 3 12" xfId="11466"/>
    <cellStyle name="Total 2 3 3 2" xfId="11467"/>
    <cellStyle name="Total 2 3 3 2 10" xfId="11468"/>
    <cellStyle name="Total 2 3 3 2 2" xfId="11469"/>
    <cellStyle name="Total 2 3 3 2 2 2" xfId="11470"/>
    <cellStyle name="Total 2 3 3 2 2 2 2" xfId="11471"/>
    <cellStyle name="Total 2 3 3 2 2 3" xfId="11472"/>
    <cellStyle name="Total 2 3 3 2 2 3 2" xfId="11473"/>
    <cellStyle name="Total 2 3 3 2 2 4" xfId="11474"/>
    <cellStyle name="Total 2 3 3 2 2 4 2" xfId="11475"/>
    <cellStyle name="Total 2 3 3 2 2 5" xfId="11476"/>
    <cellStyle name="Total 2 3 3 2 2 5 2" xfId="11477"/>
    <cellStyle name="Total 2 3 3 2 2 6" xfId="11478"/>
    <cellStyle name="Total 2 3 3 2 2 6 2" xfId="11479"/>
    <cellStyle name="Total 2 3 3 2 2 7" xfId="11480"/>
    <cellStyle name="Total 2 3 3 2 2 7 2" xfId="11481"/>
    <cellStyle name="Total 2 3 3 2 2 8" xfId="11482"/>
    <cellStyle name="Total 2 3 3 2 3" xfId="11483"/>
    <cellStyle name="Total 2 3 3 2 3 2" xfId="11484"/>
    <cellStyle name="Total 2 3 3 2 4" xfId="11485"/>
    <cellStyle name="Total 2 3 3 2 4 2" xfId="11486"/>
    <cellStyle name="Total 2 3 3 2 5" xfId="11487"/>
    <cellStyle name="Total 2 3 3 2 5 2" xfId="11488"/>
    <cellStyle name="Total 2 3 3 2 6" xfId="11489"/>
    <cellStyle name="Total 2 3 3 2 6 2" xfId="11490"/>
    <cellStyle name="Total 2 3 3 2 7" xfId="11491"/>
    <cellStyle name="Total 2 3 3 2 7 2" xfId="11492"/>
    <cellStyle name="Total 2 3 3 2 8" xfId="11493"/>
    <cellStyle name="Total 2 3 3 2 8 2" xfId="11494"/>
    <cellStyle name="Total 2 3 3 2 9" xfId="11495"/>
    <cellStyle name="Total 2 3 3 2 9 2" xfId="11496"/>
    <cellStyle name="Total 2 3 3 3" xfId="11497"/>
    <cellStyle name="Total 2 3 3 3 10" xfId="11498"/>
    <cellStyle name="Total 2 3 3 3 2" xfId="11499"/>
    <cellStyle name="Total 2 3 3 3 2 2" xfId="11500"/>
    <cellStyle name="Total 2 3 3 3 2 2 2" xfId="11501"/>
    <cellStyle name="Total 2 3 3 3 2 3" xfId="11502"/>
    <cellStyle name="Total 2 3 3 3 2 3 2" xfId="11503"/>
    <cellStyle name="Total 2 3 3 3 2 4" xfId="11504"/>
    <cellStyle name="Total 2 3 3 3 2 4 2" xfId="11505"/>
    <cellStyle name="Total 2 3 3 3 2 5" xfId="11506"/>
    <cellStyle name="Total 2 3 3 3 2 5 2" xfId="11507"/>
    <cellStyle name="Total 2 3 3 3 2 6" xfId="11508"/>
    <cellStyle name="Total 2 3 3 3 2 6 2" xfId="11509"/>
    <cellStyle name="Total 2 3 3 3 2 7" xfId="11510"/>
    <cellStyle name="Total 2 3 3 3 2 7 2" xfId="11511"/>
    <cellStyle name="Total 2 3 3 3 2 8" xfId="11512"/>
    <cellStyle name="Total 2 3 3 3 3" xfId="11513"/>
    <cellStyle name="Total 2 3 3 3 3 2" xfId="11514"/>
    <cellStyle name="Total 2 3 3 3 4" xfId="11515"/>
    <cellStyle name="Total 2 3 3 3 4 2" xfId="11516"/>
    <cellStyle name="Total 2 3 3 3 5" xfId="11517"/>
    <cellStyle name="Total 2 3 3 3 5 2" xfId="11518"/>
    <cellStyle name="Total 2 3 3 3 6" xfId="11519"/>
    <cellStyle name="Total 2 3 3 3 6 2" xfId="11520"/>
    <cellStyle name="Total 2 3 3 3 7" xfId="11521"/>
    <cellStyle name="Total 2 3 3 3 7 2" xfId="11522"/>
    <cellStyle name="Total 2 3 3 3 8" xfId="11523"/>
    <cellStyle name="Total 2 3 3 3 8 2" xfId="11524"/>
    <cellStyle name="Total 2 3 3 3 9" xfId="11525"/>
    <cellStyle name="Total 2 3 3 3 9 2" xfId="11526"/>
    <cellStyle name="Total 2 3 3 4" xfId="11527"/>
    <cellStyle name="Total 2 3 3 4 2" xfId="11528"/>
    <cellStyle name="Total 2 3 3 4 2 2" xfId="11529"/>
    <cellStyle name="Total 2 3 3 4 3" xfId="11530"/>
    <cellStyle name="Total 2 3 3 4 3 2" xfId="11531"/>
    <cellStyle name="Total 2 3 3 4 4" xfId="11532"/>
    <cellStyle name="Total 2 3 3 4 4 2" xfId="11533"/>
    <cellStyle name="Total 2 3 3 4 5" xfId="11534"/>
    <cellStyle name="Total 2 3 3 4 5 2" xfId="11535"/>
    <cellStyle name="Total 2 3 3 4 6" xfId="11536"/>
    <cellStyle name="Total 2 3 3 4 6 2" xfId="11537"/>
    <cellStyle name="Total 2 3 3 4 7" xfId="11538"/>
    <cellStyle name="Total 2 3 3 4 7 2" xfId="11539"/>
    <cellStyle name="Total 2 3 3 4 8" xfId="11540"/>
    <cellStyle name="Total 2 3 3 5" xfId="11541"/>
    <cellStyle name="Total 2 3 3 5 2" xfId="11542"/>
    <cellStyle name="Total 2 3 3 6" xfId="11543"/>
    <cellStyle name="Total 2 3 3 6 2" xfId="11544"/>
    <cellStyle name="Total 2 3 3 7" xfId="11545"/>
    <cellStyle name="Total 2 3 3 7 2" xfId="11546"/>
    <cellStyle name="Total 2 3 3 8" xfId="11547"/>
    <cellStyle name="Total 2 3 3 8 2" xfId="11548"/>
    <cellStyle name="Total 2 3 3 9" xfId="11549"/>
    <cellStyle name="Total 2 3 3 9 2" xfId="11550"/>
    <cellStyle name="Total 2 3 4" xfId="11551"/>
    <cellStyle name="Total 2 3 4 10" xfId="11552"/>
    <cellStyle name="Total 2 3 4 2" xfId="11553"/>
    <cellStyle name="Total 2 3 4 2 2" xfId="11554"/>
    <cellStyle name="Total 2 3 4 2 2 2" xfId="11555"/>
    <cellStyle name="Total 2 3 4 2 3" xfId="11556"/>
    <cellStyle name="Total 2 3 4 2 3 2" xfId="11557"/>
    <cellStyle name="Total 2 3 4 2 4" xfId="11558"/>
    <cellStyle name="Total 2 3 4 2 4 2" xfId="11559"/>
    <cellStyle name="Total 2 3 4 2 5" xfId="11560"/>
    <cellStyle name="Total 2 3 4 2 5 2" xfId="11561"/>
    <cellStyle name="Total 2 3 4 2 6" xfId="11562"/>
    <cellStyle name="Total 2 3 4 2 6 2" xfId="11563"/>
    <cellStyle name="Total 2 3 4 2 7" xfId="11564"/>
    <cellStyle name="Total 2 3 4 2 7 2" xfId="11565"/>
    <cellStyle name="Total 2 3 4 2 8" xfId="11566"/>
    <cellStyle name="Total 2 3 4 3" xfId="11567"/>
    <cellStyle name="Total 2 3 4 3 2" xfId="11568"/>
    <cellStyle name="Total 2 3 4 4" xfId="11569"/>
    <cellStyle name="Total 2 3 4 4 2" xfId="11570"/>
    <cellStyle name="Total 2 3 4 5" xfId="11571"/>
    <cellStyle name="Total 2 3 4 5 2" xfId="11572"/>
    <cellStyle name="Total 2 3 4 6" xfId="11573"/>
    <cellStyle name="Total 2 3 4 6 2" xfId="11574"/>
    <cellStyle name="Total 2 3 4 7" xfId="11575"/>
    <cellStyle name="Total 2 3 4 7 2" xfId="11576"/>
    <cellStyle name="Total 2 3 4 8" xfId="11577"/>
    <cellStyle name="Total 2 3 4 8 2" xfId="11578"/>
    <cellStyle name="Total 2 3 4 9" xfId="11579"/>
    <cellStyle name="Total 2 3 4 9 2" xfId="11580"/>
    <cellStyle name="Total 2 3 5" xfId="11581"/>
    <cellStyle name="Total 2 3 5 10" xfId="11582"/>
    <cellStyle name="Total 2 3 5 2" xfId="11583"/>
    <cellStyle name="Total 2 3 5 2 2" xfId="11584"/>
    <cellStyle name="Total 2 3 5 2 2 2" xfId="11585"/>
    <cellStyle name="Total 2 3 5 2 3" xfId="11586"/>
    <cellStyle name="Total 2 3 5 2 3 2" xfId="11587"/>
    <cellStyle name="Total 2 3 5 2 4" xfId="11588"/>
    <cellStyle name="Total 2 3 5 2 4 2" xfId="11589"/>
    <cellStyle name="Total 2 3 5 2 5" xfId="11590"/>
    <cellStyle name="Total 2 3 5 2 5 2" xfId="11591"/>
    <cellStyle name="Total 2 3 5 2 6" xfId="11592"/>
    <cellStyle name="Total 2 3 5 2 6 2" xfId="11593"/>
    <cellStyle name="Total 2 3 5 2 7" xfId="11594"/>
    <cellStyle name="Total 2 3 5 2 7 2" xfId="11595"/>
    <cellStyle name="Total 2 3 5 2 8" xfId="11596"/>
    <cellStyle name="Total 2 3 5 3" xfId="11597"/>
    <cellStyle name="Total 2 3 5 3 2" xfId="11598"/>
    <cellStyle name="Total 2 3 5 4" xfId="11599"/>
    <cellStyle name="Total 2 3 5 4 2" xfId="11600"/>
    <cellStyle name="Total 2 3 5 5" xfId="11601"/>
    <cellStyle name="Total 2 3 5 5 2" xfId="11602"/>
    <cellStyle name="Total 2 3 5 6" xfId="11603"/>
    <cellStyle name="Total 2 3 5 6 2" xfId="11604"/>
    <cellStyle name="Total 2 3 5 7" xfId="11605"/>
    <cellStyle name="Total 2 3 5 7 2" xfId="11606"/>
    <cellStyle name="Total 2 3 5 8" xfId="11607"/>
    <cellStyle name="Total 2 3 5 8 2" xfId="11608"/>
    <cellStyle name="Total 2 3 5 9" xfId="11609"/>
    <cellStyle name="Total 2 3 5 9 2" xfId="11610"/>
    <cellStyle name="Total 2 3 6" xfId="11611"/>
    <cellStyle name="Total 2 3 6 10" xfId="11612"/>
    <cellStyle name="Total 2 3 6 2" xfId="11613"/>
    <cellStyle name="Total 2 3 6 2 2" xfId="11614"/>
    <cellStyle name="Total 2 3 6 2 2 2" xfId="11615"/>
    <cellStyle name="Total 2 3 6 2 3" xfId="11616"/>
    <cellStyle name="Total 2 3 6 2 3 2" xfId="11617"/>
    <cellStyle name="Total 2 3 6 2 4" xfId="11618"/>
    <cellStyle name="Total 2 3 6 2 4 2" xfId="11619"/>
    <cellStyle name="Total 2 3 6 2 5" xfId="11620"/>
    <cellStyle name="Total 2 3 6 2 5 2" xfId="11621"/>
    <cellStyle name="Total 2 3 6 2 6" xfId="11622"/>
    <cellStyle name="Total 2 3 6 2 6 2" xfId="11623"/>
    <cellStyle name="Total 2 3 6 2 7" xfId="11624"/>
    <cellStyle name="Total 2 3 6 2 7 2" xfId="11625"/>
    <cellStyle name="Total 2 3 6 2 8" xfId="11626"/>
    <cellStyle name="Total 2 3 6 3" xfId="11627"/>
    <cellStyle name="Total 2 3 6 3 2" xfId="11628"/>
    <cellStyle name="Total 2 3 6 4" xfId="11629"/>
    <cellStyle name="Total 2 3 6 4 2" xfId="11630"/>
    <cellStyle name="Total 2 3 6 5" xfId="11631"/>
    <cellStyle name="Total 2 3 6 5 2" xfId="11632"/>
    <cellStyle name="Total 2 3 6 6" xfId="11633"/>
    <cellStyle name="Total 2 3 6 6 2" xfId="11634"/>
    <cellStyle name="Total 2 3 6 7" xfId="11635"/>
    <cellStyle name="Total 2 3 6 7 2" xfId="11636"/>
    <cellStyle name="Total 2 3 6 8" xfId="11637"/>
    <cellStyle name="Total 2 3 6 8 2" xfId="11638"/>
    <cellStyle name="Total 2 3 6 9" xfId="11639"/>
    <cellStyle name="Total 2 3 6 9 2" xfId="11640"/>
    <cellStyle name="Total 2 3 7" xfId="11641"/>
    <cellStyle name="Total 2 3 7 10" xfId="11642"/>
    <cellStyle name="Total 2 3 7 2" xfId="11643"/>
    <cellStyle name="Total 2 3 7 2 2" xfId="11644"/>
    <cellStyle name="Total 2 3 7 2 2 2" xfId="11645"/>
    <cellStyle name="Total 2 3 7 2 3" xfId="11646"/>
    <cellStyle name="Total 2 3 7 2 3 2" xfId="11647"/>
    <cellStyle name="Total 2 3 7 2 4" xfId="11648"/>
    <cellStyle name="Total 2 3 7 2 4 2" xfId="11649"/>
    <cellStyle name="Total 2 3 7 2 5" xfId="11650"/>
    <cellStyle name="Total 2 3 7 2 5 2" xfId="11651"/>
    <cellStyle name="Total 2 3 7 2 6" xfId="11652"/>
    <cellStyle name="Total 2 3 7 2 6 2" xfId="11653"/>
    <cellStyle name="Total 2 3 7 2 7" xfId="11654"/>
    <cellStyle name="Total 2 3 7 2 7 2" xfId="11655"/>
    <cellStyle name="Total 2 3 7 2 8" xfId="11656"/>
    <cellStyle name="Total 2 3 7 3" xfId="11657"/>
    <cellStyle name="Total 2 3 7 3 2" xfId="11658"/>
    <cellStyle name="Total 2 3 7 4" xfId="11659"/>
    <cellStyle name="Total 2 3 7 4 2" xfId="11660"/>
    <cellStyle name="Total 2 3 7 5" xfId="11661"/>
    <cellStyle name="Total 2 3 7 5 2" xfId="11662"/>
    <cellStyle name="Total 2 3 7 6" xfId="11663"/>
    <cellStyle name="Total 2 3 7 6 2" xfId="11664"/>
    <cellStyle name="Total 2 3 7 7" xfId="11665"/>
    <cellStyle name="Total 2 3 7 7 2" xfId="11666"/>
    <cellStyle name="Total 2 3 7 8" xfId="11667"/>
    <cellStyle name="Total 2 3 7 8 2" xfId="11668"/>
    <cellStyle name="Total 2 3 7 9" xfId="11669"/>
    <cellStyle name="Total 2 3 7 9 2" xfId="11670"/>
    <cellStyle name="Total 2 3 8" xfId="11671"/>
    <cellStyle name="Total 2 3 8 10" xfId="11672"/>
    <cellStyle name="Total 2 3 8 2" xfId="11673"/>
    <cellStyle name="Total 2 3 8 2 2" xfId="11674"/>
    <cellStyle name="Total 2 3 8 2 2 2" xfId="11675"/>
    <cellStyle name="Total 2 3 8 2 3" xfId="11676"/>
    <cellStyle name="Total 2 3 8 2 3 2" xfId="11677"/>
    <cellStyle name="Total 2 3 8 2 4" xfId="11678"/>
    <cellStyle name="Total 2 3 8 2 4 2" xfId="11679"/>
    <cellStyle name="Total 2 3 8 2 5" xfId="11680"/>
    <cellStyle name="Total 2 3 8 2 5 2" xfId="11681"/>
    <cellStyle name="Total 2 3 8 2 6" xfId="11682"/>
    <cellStyle name="Total 2 3 8 2 6 2" xfId="11683"/>
    <cellStyle name="Total 2 3 8 2 7" xfId="11684"/>
    <cellStyle name="Total 2 3 8 2 7 2" xfId="11685"/>
    <cellStyle name="Total 2 3 8 2 8" xfId="11686"/>
    <cellStyle name="Total 2 3 8 3" xfId="11687"/>
    <cellStyle name="Total 2 3 8 3 2" xfId="11688"/>
    <cellStyle name="Total 2 3 8 4" xfId="11689"/>
    <cellStyle name="Total 2 3 8 4 2" xfId="11690"/>
    <cellStyle name="Total 2 3 8 5" xfId="11691"/>
    <cellStyle name="Total 2 3 8 5 2" xfId="11692"/>
    <cellStyle name="Total 2 3 8 6" xfId="11693"/>
    <cellStyle name="Total 2 3 8 6 2" xfId="11694"/>
    <cellStyle name="Total 2 3 8 7" xfId="11695"/>
    <cellStyle name="Total 2 3 8 7 2" xfId="11696"/>
    <cellStyle name="Total 2 3 8 8" xfId="11697"/>
    <cellStyle name="Total 2 3 8 8 2" xfId="11698"/>
    <cellStyle name="Total 2 3 8 9" xfId="11699"/>
    <cellStyle name="Total 2 3 8 9 2" xfId="11700"/>
    <cellStyle name="Total 2 3 9" xfId="11701"/>
    <cellStyle name="Total 2 3 9 2" xfId="11702"/>
    <cellStyle name="Total 2 3 9 2 2" xfId="11703"/>
    <cellStyle name="Total 2 3 9 3" xfId="11704"/>
    <cellStyle name="Total 2 3 9 3 2" xfId="11705"/>
    <cellStyle name="Total 2 3 9 4" xfId="11706"/>
    <cellStyle name="Total 2 3 9 4 2" xfId="11707"/>
    <cellStyle name="Total 2 3 9 5" xfId="11708"/>
    <cellStyle name="Total 2 3 9 5 2" xfId="11709"/>
    <cellStyle name="Total 2 3 9 6" xfId="11710"/>
    <cellStyle name="Total 2 3 9 6 2" xfId="11711"/>
    <cellStyle name="Total 2 3 9 7" xfId="11712"/>
    <cellStyle name="Total 2 3 9 7 2" xfId="11713"/>
    <cellStyle name="Total 2 3 9 8" xfId="11714"/>
    <cellStyle name="Total 2 4" xfId="10634"/>
    <cellStyle name="Total 3" xfId="1074"/>
    <cellStyle name="Tusental (0)_pldt" xfId="1075"/>
    <cellStyle name="Tusental_pldt" xfId="1076"/>
    <cellStyle name="Tytuł" xfId="1077"/>
    <cellStyle name="™‹†Ê_x0011_à?_x0010_ý¤" xfId="1078"/>
    <cellStyle name="™‹†Ê_x0011_à?_x0010_ý¤ 2" xfId="1195"/>
    <cellStyle name="Unprot" xfId="1079"/>
    <cellStyle name="Unprot 2" xfId="12014"/>
    <cellStyle name="Unprot$" xfId="1080"/>
    <cellStyle name="Unprot$ 2" xfId="1081"/>
    <cellStyle name="Unprot$ 2 2" xfId="12015"/>
    <cellStyle name="Unprot_ACCT" xfId="1082"/>
    <cellStyle name="Unprotect" xfId="1083"/>
    <cellStyle name="Uwaga" xfId="1084"/>
    <cellStyle name="Valuta (0)_pldt" xfId="1085"/>
    <cellStyle name="Valuta_pldt" xfId="1086"/>
    <cellStyle name="verde_txt" xfId="1087"/>
    <cellStyle name="Vstup" xfId="1088"/>
    <cellStyle name="Výpočet" xfId="1089"/>
    <cellStyle name="Výstup" xfId="1090"/>
    <cellStyle name="Vysvětlující text" xfId="1091"/>
    <cellStyle name="Warning Text 2" xfId="45"/>
    <cellStyle name="Złe" xfId="1093"/>
    <cellStyle name="Zvýraznění 1" xfId="1094"/>
    <cellStyle name="Zvýraznění 2" xfId="1095"/>
    <cellStyle name="Zvýraznění 3" xfId="1096"/>
    <cellStyle name="Zvýraznění 4" xfId="1097"/>
    <cellStyle name="Zvýraznění 5" xfId="1098"/>
    <cellStyle name="Zvýraznění 6" xfId="1099"/>
    <cellStyle name="Обычный_ОТЧЕТ" xfId="1100"/>
  </cellStyles>
  <dxfs count="0"/>
  <tableStyles count="0" defaultTableStyle="TableStyleMedium9" defaultPivotStyle="PivotStyleLight16"/>
  <colors>
    <mruColors>
      <color rgb="FFFFFF99"/>
      <color rgb="FFE1FC80"/>
    </mru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66675</xdr:rowOff>
    </xdr:from>
    <xdr:to>
      <xdr:col>2</xdr:col>
      <xdr:colOff>0</xdr:colOff>
      <xdr:row>2</xdr:row>
      <xdr:rowOff>172509</xdr:rowOff>
    </xdr:to>
    <xdr:pic>
      <xdr:nvPicPr>
        <xdr:cNvPr id="3" name="Picture 3"/>
        <xdr:cNvPicPr>
          <a:picLocks noChangeAspect="1" noChangeArrowheads="1"/>
        </xdr:cNvPicPr>
      </xdr:nvPicPr>
      <xdr:blipFill>
        <a:blip xmlns:r="http://schemas.openxmlformats.org/officeDocument/2006/relationships" r:embed="rId1"/>
        <a:srcRect/>
        <a:stretch>
          <a:fillRect/>
        </a:stretch>
      </xdr:blipFill>
      <xdr:spPr bwMode="auto">
        <a:xfrm>
          <a:off x="8639175" y="66675"/>
          <a:ext cx="1190625" cy="495300"/>
        </a:xfrm>
        <a:prstGeom prst="rect">
          <a:avLst/>
        </a:prstGeom>
        <a:noFill/>
        <a:ln w="1">
          <a:noFill/>
          <a:miter lim="800000"/>
          <a:headEnd/>
          <a:tailEnd/>
        </a:ln>
      </xdr:spPr>
    </xdr:pic>
    <xdr:clientData/>
  </xdr:twoCellAnchor>
  <xdr:twoCellAnchor editAs="oneCell">
    <xdr:from>
      <xdr:col>4</xdr:col>
      <xdr:colOff>560916</xdr:colOff>
      <xdr:row>0</xdr:row>
      <xdr:rowOff>74083</xdr:rowOff>
    </xdr:from>
    <xdr:to>
      <xdr:col>6</xdr:col>
      <xdr:colOff>756708</xdr:colOff>
      <xdr:row>2</xdr:row>
      <xdr:rowOff>177800</xdr:rowOff>
    </xdr:to>
    <xdr:pic>
      <xdr:nvPicPr>
        <xdr:cNvPr id="4" name="Picture 3"/>
        <xdr:cNvPicPr>
          <a:picLocks noChangeAspect="1" noChangeArrowheads="1"/>
        </xdr:cNvPicPr>
      </xdr:nvPicPr>
      <xdr:blipFill>
        <a:blip xmlns:r="http://schemas.openxmlformats.org/officeDocument/2006/relationships" r:embed="rId1" cstate="print"/>
        <a:srcRect/>
        <a:stretch>
          <a:fillRect/>
        </a:stretch>
      </xdr:blipFill>
      <xdr:spPr bwMode="auto">
        <a:xfrm>
          <a:off x="7567083" y="74083"/>
          <a:ext cx="1190625" cy="495300"/>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afuentesm/Documents/EFM%20250610/Sustentabilidad/SDR%202012/Template%20Encuesta/GRI%20Cuantitativo/CEMEX%20G3Checklist%202309201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G3 Checklist"/>
      <sheetName val="Sheet1"/>
    </sheetNames>
    <sheetDataSet>
      <sheetData sheetId="0" refreshError="1"/>
      <sheetData sheetId="1">
        <row r="1">
          <cell r="A1" t="str">
            <v xml:space="preserve">yes </v>
          </cell>
        </row>
        <row r="2">
          <cell r="A2" t="str">
            <v>no</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2:U318"/>
  <sheetViews>
    <sheetView topLeftCell="A157" zoomScale="80" zoomScaleNormal="80" workbookViewId="0">
      <selection activeCell="L174" sqref="L174"/>
    </sheetView>
  </sheetViews>
  <sheetFormatPr defaultRowHeight="15"/>
  <cols>
    <col min="1" max="1" width="87" customWidth="1"/>
    <col min="2" max="2" width="3.28515625" style="5" customWidth="1"/>
    <col min="3" max="3" width="10.5703125" style="12" hidden="1" customWidth="1"/>
    <col min="4" max="4" width="3.28515625" style="13" hidden="1" customWidth="1"/>
    <col min="5" max="5" width="10.5703125" style="12" customWidth="1"/>
    <col min="6" max="6" width="3.28515625" style="13" customWidth="1"/>
    <col min="7" max="7" width="10.5703125" style="12" customWidth="1"/>
    <col min="8" max="8" width="3.42578125" hidden="1" customWidth="1"/>
    <col min="9" max="9" width="10.5703125" style="12" hidden="1" customWidth="1"/>
    <col min="10" max="10" width="3.7109375" customWidth="1"/>
    <col min="11" max="11" width="10.5703125" style="12" customWidth="1"/>
    <col min="12" max="12" width="11.5703125" bestFit="1" customWidth="1"/>
    <col min="13" max="13" width="3.42578125" customWidth="1"/>
    <col min="14" max="14" width="9.5703125" bestFit="1" customWidth="1"/>
  </cols>
  <sheetData>
    <row r="2" spans="1:21">
      <c r="A2" s="1" t="s">
        <v>0</v>
      </c>
      <c r="B2" s="2"/>
      <c r="C2" s="3">
        <v>2010</v>
      </c>
      <c r="D2" s="4"/>
      <c r="E2" s="3">
        <v>2011</v>
      </c>
      <c r="F2" s="4"/>
      <c r="G2" s="3">
        <v>2012</v>
      </c>
      <c r="I2" s="3" t="s">
        <v>169</v>
      </c>
      <c r="K2" s="3" t="s">
        <v>170</v>
      </c>
    </row>
    <row r="3" spans="1:21" ht="17.25">
      <c r="A3" t="s">
        <v>1</v>
      </c>
      <c r="C3" s="6" t="s">
        <v>2</v>
      </c>
      <c r="D3" s="6"/>
      <c r="E3" s="7">
        <v>87</v>
      </c>
      <c r="F3" s="6"/>
      <c r="G3" s="7">
        <v>100</v>
      </c>
      <c r="I3" s="43">
        <f>G3</f>
        <v>100</v>
      </c>
      <c r="K3" s="43">
        <f>I3</f>
        <v>100</v>
      </c>
      <c r="M3" s="85"/>
      <c r="N3" s="85"/>
    </row>
    <row r="4" spans="1:21">
      <c r="A4" t="s">
        <v>3</v>
      </c>
      <c r="C4" s="6">
        <v>100</v>
      </c>
      <c r="D4" s="6"/>
      <c r="E4" s="7">
        <v>100</v>
      </c>
      <c r="F4" s="6"/>
      <c r="G4" s="7">
        <v>100</v>
      </c>
      <c r="I4" s="43">
        <f t="shared" ref="I4:K14" si="0">G4</f>
        <v>100</v>
      </c>
      <c r="K4" s="43">
        <f t="shared" si="0"/>
        <v>100</v>
      </c>
      <c r="M4" s="85"/>
      <c r="N4" s="85"/>
    </row>
    <row r="5" spans="1:21" s="83" customFormat="1" ht="18">
      <c r="A5" s="83" t="s">
        <v>4</v>
      </c>
      <c r="B5" s="85"/>
      <c r="C5" s="6">
        <v>50</v>
      </c>
      <c r="D5" s="6"/>
      <c r="E5" s="7">
        <v>83</v>
      </c>
      <c r="F5" s="6"/>
      <c r="G5" s="7">
        <v>100</v>
      </c>
      <c r="I5" s="43">
        <f t="shared" si="0"/>
        <v>100</v>
      </c>
      <c r="K5" s="43">
        <f t="shared" si="0"/>
        <v>100</v>
      </c>
      <c r="M5" s="110"/>
      <c r="N5" s="114" t="s">
        <v>172</v>
      </c>
    </row>
    <row r="6" spans="1:21" ht="15.75">
      <c r="A6" t="s">
        <v>5</v>
      </c>
      <c r="C6" s="6" t="s">
        <v>6</v>
      </c>
      <c r="D6" s="6"/>
      <c r="E6" s="7">
        <v>83</v>
      </c>
      <c r="F6" s="6"/>
      <c r="G6" s="7">
        <v>100</v>
      </c>
      <c r="I6" s="43">
        <f t="shared" si="0"/>
        <v>100</v>
      </c>
      <c r="K6" s="43">
        <f t="shared" si="0"/>
        <v>100</v>
      </c>
      <c r="M6" s="113"/>
      <c r="N6" s="114" t="s">
        <v>171</v>
      </c>
    </row>
    <row r="7" spans="1:21">
      <c r="A7" t="s">
        <v>7</v>
      </c>
      <c r="C7" s="6">
        <v>29</v>
      </c>
      <c r="D7" s="6"/>
      <c r="E7" s="7">
        <v>88</v>
      </c>
      <c r="F7" s="6"/>
      <c r="G7" s="7">
        <v>100</v>
      </c>
      <c r="I7" s="43">
        <f t="shared" si="0"/>
        <v>100</v>
      </c>
      <c r="K7" s="43">
        <f t="shared" si="0"/>
        <v>100</v>
      </c>
      <c r="M7" s="122"/>
      <c r="N7" s="131"/>
    </row>
    <row r="8" spans="1:21">
      <c r="A8" t="s">
        <v>3</v>
      </c>
      <c r="C8" s="6">
        <v>100</v>
      </c>
      <c r="D8" s="6"/>
      <c r="E8" s="7">
        <v>100</v>
      </c>
      <c r="F8" s="6"/>
      <c r="G8" s="7">
        <v>100</v>
      </c>
      <c r="I8" s="43">
        <f t="shared" si="0"/>
        <v>100</v>
      </c>
      <c r="K8" s="43">
        <f t="shared" si="0"/>
        <v>100</v>
      </c>
      <c r="M8" s="121"/>
      <c r="N8" s="132"/>
    </row>
    <row r="9" spans="1:21">
      <c r="A9" t="s">
        <v>4</v>
      </c>
      <c r="C9" s="6">
        <v>42</v>
      </c>
      <c r="D9" s="6"/>
      <c r="E9" s="7">
        <v>84</v>
      </c>
      <c r="F9" s="6"/>
      <c r="G9" s="7">
        <v>100</v>
      </c>
      <c r="I9" s="43">
        <f t="shared" si="0"/>
        <v>100</v>
      </c>
      <c r="K9" s="43">
        <f t="shared" si="0"/>
        <v>100</v>
      </c>
      <c r="M9" s="127"/>
      <c r="N9" s="133"/>
    </row>
    <row r="10" spans="1:21">
      <c r="A10" t="s">
        <v>5</v>
      </c>
      <c r="C10" s="6">
        <v>22</v>
      </c>
      <c r="D10" s="6"/>
      <c r="E10" s="7">
        <v>89</v>
      </c>
      <c r="F10" s="6"/>
      <c r="G10" s="7">
        <v>100</v>
      </c>
      <c r="I10" s="43">
        <f t="shared" si="0"/>
        <v>100</v>
      </c>
      <c r="K10" s="43">
        <f t="shared" si="0"/>
        <v>100</v>
      </c>
    </row>
    <row r="11" spans="1:21">
      <c r="A11" t="s">
        <v>8</v>
      </c>
      <c r="C11" s="8"/>
      <c r="D11" s="6"/>
      <c r="E11" s="8"/>
      <c r="F11" s="6"/>
      <c r="G11" s="8"/>
      <c r="I11" s="8"/>
      <c r="K11" s="8"/>
      <c r="N11" s="52"/>
      <c r="O11" s="52"/>
      <c r="P11" s="52"/>
      <c r="Q11" s="52"/>
      <c r="R11" s="52"/>
      <c r="S11" s="52"/>
      <c r="T11" s="52"/>
      <c r="U11" s="52"/>
    </row>
    <row r="12" spans="1:21" ht="15" customHeight="1">
      <c r="A12" s="83" t="s">
        <v>164</v>
      </c>
      <c r="C12" s="6">
        <v>798</v>
      </c>
      <c r="D12" s="6"/>
      <c r="E12" s="7">
        <v>798</v>
      </c>
      <c r="F12" s="6"/>
      <c r="G12" s="9">
        <v>769.7</v>
      </c>
      <c r="I12" s="108">
        <f t="shared" si="0"/>
        <v>769.7</v>
      </c>
      <c r="K12" s="108">
        <f t="shared" si="0"/>
        <v>769.7</v>
      </c>
      <c r="N12" s="119"/>
      <c r="O12" s="119"/>
      <c r="P12" s="119"/>
      <c r="Q12" s="119"/>
      <c r="R12" s="119"/>
      <c r="S12" s="119"/>
      <c r="T12" s="119"/>
      <c r="U12" s="52"/>
    </row>
    <row r="13" spans="1:21">
      <c r="A13" s="83" t="s">
        <v>165</v>
      </c>
      <c r="C13" s="6">
        <v>5.3</v>
      </c>
      <c r="D13" s="6"/>
      <c r="E13" s="7">
        <v>4.9000000000000004</v>
      </c>
      <c r="F13" s="6"/>
      <c r="G13" s="10">
        <v>5</v>
      </c>
      <c r="I13" s="109">
        <f t="shared" si="0"/>
        <v>5</v>
      </c>
      <c r="K13" s="109">
        <f t="shared" si="0"/>
        <v>5</v>
      </c>
      <c r="N13" s="119"/>
      <c r="O13" s="119"/>
      <c r="P13" s="119"/>
      <c r="Q13" s="119"/>
      <c r="R13" s="119"/>
      <c r="S13" s="119"/>
      <c r="T13" s="119"/>
      <c r="U13" s="52"/>
    </row>
    <row r="14" spans="1:21" ht="17.25">
      <c r="A14" s="83" t="s">
        <v>202</v>
      </c>
      <c r="C14" s="6">
        <v>298</v>
      </c>
      <c r="D14" s="6"/>
      <c r="E14" s="7">
        <v>275</v>
      </c>
      <c r="F14" s="6"/>
      <c r="G14" s="7">
        <v>277</v>
      </c>
      <c r="I14" s="43">
        <f t="shared" si="0"/>
        <v>277</v>
      </c>
      <c r="K14" s="43">
        <f t="shared" si="0"/>
        <v>277</v>
      </c>
      <c r="N14" s="119"/>
      <c r="O14" s="119"/>
      <c r="P14" s="119"/>
      <c r="Q14" s="119"/>
      <c r="R14" s="119"/>
      <c r="S14" s="119"/>
      <c r="T14" s="119"/>
      <c r="U14" s="52"/>
    </row>
    <row r="15" spans="1:21" ht="15" customHeight="1">
      <c r="A15" s="197" t="s">
        <v>174</v>
      </c>
      <c r="B15" s="197"/>
      <c r="C15" s="197"/>
      <c r="D15" s="197"/>
      <c r="E15" s="197"/>
      <c r="F15" s="197"/>
      <c r="G15" s="197"/>
      <c r="H15" s="197"/>
      <c r="I15" s="197"/>
      <c r="J15" s="197"/>
      <c r="K15" s="197"/>
      <c r="N15" s="119"/>
      <c r="O15" s="119"/>
      <c r="P15" s="119"/>
      <c r="Q15" s="119"/>
      <c r="R15" s="119"/>
      <c r="S15" s="119"/>
      <c r="T15" s="119"/>
      <c r="U15" s="52"/>
    </row>
    <row r="16" spans="1:21" s="76" customFormat="1">
      <c r="A16" s="197"/>
      <c r="B16" s="197"/>
      <c r="C16" s="197"/>
      <c r="D16" s="197"/>
      <c r="E16" s="197"/>
      <c r="F16" s="197"/>
      <c r="G16" s="197"/>
      <c r="H16" s="197"/>
      <c r="I16" s="197"/>
      <c r="J16" s="197"/>
      <c r="K16" s="197"/>
      <c r="N16" s="119"/>
      <c r="O16" s="119"/>
      <c r="P16" s="119"/>
      <c r="Q16" s="119"/>
      <c r="R16" s="119"/>
      <c r="S16" s="119"/>
      <c r="T16" s="119"/>
      <c r="U16" s="52"/>
    </row>
    <row r="17" spans="1:21" s="85" customFormat="1">
      <c r="A17" s="41"/>
      <c r="C17" s="13"/>
      <c r="D17" s="13"/>
      <c r="E17" s="13"/>
      <c r="F17" s="13"/>
      <c r="G17" s="13"/>
      <c r="I17" s="13"/>
      <c r="K17" s="13"/>
      <c r="N17" s="119"/>
      <c r="O17" s="119"/>
      <c r="P17" s="119"/>
      <c r="Q17" s="119"/>
      <c r="R17" s="119"/>
      <c r="S17" s="119"/>
      <c r="T17" s="119"/>
      <c r="U17" s="84"/>
    </row>
    <row r="18" spans="1:21">
      <c r="A18" s="1" t="s">
        <v>9</v>
      </c>
      <c r="B18" s="2"/>
      <c r="C18" s="3">
        <v>2010</v>
      </c>
      <c r="D18" s="4"/>
      <c r="E18" s="3">
        <v>2011</v>
      </c>
      <c r="F18" s="4"/>
      <c r="G18" s="3">
        <v>2012</v>
      </c>
      <c r="I18" s="3" t="s">
        <v>169</v>
      </c>
      <c r="K18" s="3">
        <v>2013</v>
      </c>
      <c r="N18" s="119"/>
      <c r="O18" s="119"/>
      <c r="P18" s="119"/>
      <c r="Q18" s="119"/>
      <c r="R18" s="119"/>
      <c r="S18" s="119"/>
      <c r="T18" s="119"/>
      <c r="U18" s="52"/>
    </row>
    <row r="19" spans="1:21">
      <c r="A19" t="s">
        <v>10</v>
      </c>
      <c r="C19" s="14">
        <v>1572</v>
      </c>
      <c r="D19" s="15"/>
      <c r="E19" s="14">
        <v>3259</v>
      </c>
      <c r="F19" s="15"/>
      <c r="G19" s="14">
        <v>2942</v>
      </c>
      <c r="I19" s="123">
        <v>7155</v>
      </c>
      <c r="K19" s="14">
        <v>7155</v>
      </c>
      <c r="L19" s="124"/>
      <c r="N19" s="119"/>
      <c r="O19" s="119"/>
      <c r="P19" s="119"/>
      <c r="Q19" s="119"/>
      <c r="R19" s="119"/>
      <c r="S19" s="119"/>
      <c r="T19" s="119"/>
      <c r="U19" s="52"/>
    </row>
    <row r="20" spans="1:21">
      <c r="A20" t="s">
        <v>11</v>
      </c>
      <c r="C20" s="14">
        <v>7907968</v>
      </c>
      <c r="D20" s="15"/>
      <c r="E20" s="14">
        <v>8045350</v>
      </c>
      <c r="F20" s="15"/>
      <c r="G20" s="15">
        <v>8338258</v>
      </c>
      <c r="I20" s="15">
        <v>7418845</v>
      </c>
      <c r="K20" s="15">
        <v>7418845</v>
      </c>
      <c r="N20" s="119"/>
      <c r="O20" s="119"/>
      <c r="P20" s="119"/>
      <c r="Q20" s="119"/>
      <c r="R20" s="119"/>
      <c r="S20" s="119"/>
      <c r="T20" s="119"/>
      <c r="U20" s="52"/>
    </row>
    <row r="21" spans="1:21">
      <c r="N21" s="119"/>
      <c r="O21" s="119"/>
      <c r="P21" s="119"/>
      <c r="Q21" s="119"/>
      <c r="R21" s="119"/>
      <c r="S21" s="119"/>
      <c r="T21" s="119"/>
      <c r="U21" s="52"/>
    </row>
    <row r="22" spans="1:21">
      <c r="A22" s="1" t="s">
        <v>168</v>
      </c>
      <c r="C22" s="3">
        <v>2010</v>
      </c>
      <c r="D22" s="4"/>
      <c r="E22" s="3">
        <v>2011</v>
      </c>
      <c r="F22" s="4"/>
      <c r="G22" s="3">
        <v>2012</v>
      </c>
      <c r="I22" s="3" t="s">
        <v>169</v>
      </c>
      <c r="K22" s="3">
        <v>2013</v>
      </c>
      <c r="N22" s="119"/>
      <c r="O22" s="119"/>
      <c r="P22" s="119"/>
      <c r="Q22" s="119"/>
      <c r="R22" s="119"/>
      <c r="S22" s="119"/>
      <c r="T22" s="119"/>
      <c r="U22" s="52"/>
    </row>
    <row r="23" spans="1:21">
      <c r="A23" t="s">
        <v>148</v>
      </c>
      <c r="C23" s="59">
        <v>43.5</v>
      </c>
      <c r="D23" s="67"/>
      <c r="E23" s="59">
        <v>43.1</v>
      </c>
      <c r="F23" s="69"/>
      <c r="G23" s="59">
        <v>42.57</v>
      </c>
      <c r="I23" s="111">
        <v>41.8</v>
      </c>
      <c r="K23" s="111">
        <v>41.8</v>
      </c>
      <c r="N23" s="119"/>
      <c r="O23" s="119"/>
      <c r="P23" s="119"/>
      <c r="Q23" s="119"/>
      <c r="R23" s="119"/>
      <c r="S23" s="119"/>
      <c r="T23" s="119"/>
      <c r="U23" s="52"/>
    </row>
    <row r="24" spans="1:21">
      <c r="A24" t="s">
        <v>149</v>
      </c>
      <c r="C24" s="59">
        <v>41</v>
      </c>
      <c r="D24" s="67"/>
      <c r="E24" s="59">
        <v>40</v>
      </c>
      <c r="F24" s="69"/>
      <c r="G24" s="59">
        <v>39.405000000000001</v>
      </c>
      <c r="I24" s="111">
        <v>38.6</v>
      </c>
      <c r="K24" s="111">
        <v>38.6</v>
      </c>
      <c r="N24" s="119"/>
      <c r="O24" s="119"/>
      <c r="P24" s="119"/>
      <c r="Q24" s="119"/>
      <c r="R24" s="119"/>
      <c r="S24" s="119"/>
      <c r="T24" s="119"/>
      <c r="U24" s="52"/>
    </row>
    <row r="25" spans="1:21">
      <c r="A25" t="s">
        <v>150</v>
      </c>
      <c r="C25" s="14">
        <v>667</v>
      </c>
      <c r="D25" s="6"/>
      <c r="E25" s="14">
        <v>660</v>
      </c>
      <c r="G25" s="14">
        <v>660.54010000000005</v>
      </c>
      <c r="I25" s="112">
        <v>656</v>
      </c>
      <c r="K25" s="112">
        <v>656</v>
      </c>
      <c r="N25" s="119"/>
      <c r="O25" s="119"/>
      <c r="P25" s="119"/>
      <c r="Q25" s="119"/>
      <c r="R25" s="119"/>
      <c r="S25" s="119"/>
      <c r="T25" s="119"/>
      <c r="U25" s="52"/>
    </row>
    <row r="26" spans="1:21">
      <c r="A26" t="s">
        <v>151</v>
      </c>
      <c r="C26" s="14">
        <v>629</v>
      </c>
      <c r="D26" s="6"/>
      <c r="E26" s="14">
        <v>612</v>
      </c>
      <c r="G26" s="14">
        <v>612.16999999999996</v>
      </c>
      <c r="I26" s="112">
        <v>606</v>
      </c>
      <c r="K26" s="112">
        <v>606</v>
      </c>
      <c r="N26" s="119"/>
      <c r="O26" s="119"/>
      <c r="P26" s="119"/>
      <c r="Q26" s="119"/>
      <c r="R26" s="119"/>
      <c r="S26" s="119"/>
      <c r="T26" s="119"/>
      <c r="U26" s="52"/>
    </row>
    <row r="27" spans="1:21">
      <c r="A27" t="s">
        <v>152</v>
      </c>
      <c r="C27" s="59">
        <v>20.5</v>
      </c>
      <c r="D27" s="67"/>
      <c r="E27" s="59">
        <v>22.7</v>
      </c>
      <c r="G27" s="59">
        <v>22.7</v>
      </c>
      <c r="I27" s="111">
        <v>23.5</v>
      </c>
      <c r="K27" s="111">
        <v>23.5</v>
      </c>
      <c r="N27" s="119"/>
      <c r="O27" s="119"/>
      <c r="P27" s="119"/>
      <c r="Q27" s="119"/>
      <c r="R27" s="119"/>
      <c r="S27" s="119"/>
      <c r="T27" s="119"/>
      <c r="U27" s="52"/>
    </row>
    <row r="28" spans="1:21">
      <c r="A28" t="s">
        <v>147</v>
      </c>
      <c r="C28" s="14">
        <v>3696</v>
      </c>
      <c r="D28" s="21"/>
      <c r="E28" s="14">
        <v>3757</v>
      </c>
      <c r="G28" s="14">
        <v>3875.7379999999998</v>
      </c>
      <c r="I28" s="112">
        <v>3709</v>
      </c>
      <c r="K28" s="112">
        <v>3709</v>
      </c>
      <c r="N28" s="119"/>
      <c r="O28" s="119"/>
      <c r="P28" s="119"/>
      <c r="Q28" s="119"/>
      <c r="R28" s="119"/>
      <c r="S28" s="119"/>
      <c r="T28" s="119"/>
      <c r="U28" s="52"/>
    </row>
    <row r="29" spans="1:21">
      <c r="A29" s="11"/>
      <c r="C29" s="7"/>
      <c r="D29" s="6"/>
      <c r="E29" s="7"/>
      <c r="N29" s="119"/>
      <c r="O29" s="119"/>
      <c r="P29" s="119"/>
      <c r="Q29" s="119"/>
      <c r="R29" s="119"/>
      <c r="S29" s="119"/>
      <c r="T29" s="119"/>
      <c r="U29" s="52"/>
    </row>
    <row r="30" spans="1:21">
      <c r="A30" s="1" t="s">
        <v>12</v>
      </c>
      <c r="B30" s="2"/>
      <c r="C30" s="3">
        <v>2010</v>
      </c>
      <c r="D30" s="4"/>
      <c r="E30" s="3">
        <v>2011</v>
      </c>
      <c r="F30" s="4"/>
      <c r="G30" s="3">
        <v>2012</v>
      </c>
      <c r="I30" s="3" t="s">
        <v>169</v>
      </c>
      <c r="K30" s="3">
        <v>2013</v>
      </c>
      <c r="N30" s="119"/>
      <c r="O30" s="119"/>
      <c r="P30" s="119"/>
      <c r="Q30" s="119"/>
      <c r="R30" s="119"/>
      <c r="S30" s="119"/>
      <c r="T30" s="119"/>
      <c r="U30" s="52"/>
    </row>
    <row r="31" spans="1:21">
      <c r="A31" t="s">
        <v>13</v>
      </c>
      <c r="C31" s="10">
        <v>20.281751996466475</v>
      </c>
      <c r="D31" s="16"/>
      <c r="E31" s="16">
        <v>24.696277709462091</v>
      </c>
      <c r="F31" s="16"/>
      <c r="G31" s="10">
        <v>27.121416711391767</v>
      </c>
      <c r="I31" s="10">
        <v>28.4422</v>
      </c>
      <c r="K31" s="10">
        <v>28.4422</v>
      </c>
      <c r="N31" s="119"/>
      <c r="O31" s="119"/>
      <c r="P31" s="119"/>
      <c r="Q31" s="119"/>
      <c r="R31" s="119"/>
      <c r="S31" s="119"/>
      <c r="T31" s="119"/>
      <c r="U31" s="52"/>
    </row>
    <row r="32" spans="1:21">
      <c r="A32" t="s">
        <v>14</v>
      </c>
      <c r="C32" s="17">
        <v>25.3</v>
      </c>
      <c r="D32" s="16"/>
      <c r="E32" s="16">
        <v>26.930072238397308</v>
      </c>
      <c r="F32" s="16"/>
      <c r="G32" s="10">
        <v>22.279166349965333</v>
      </c>
      <c r="I32" s="10">
        <v>21.8001</v>
      </c>
      <c r="K32" s="10">
        <v>21.8001</v>
      </c>
      <c r="N32" s="119"/>
      <c r="O32" s="119"/>
      <c r="P32" s="119"/>
      <c r="Q32" s="119"/>
      <c r="R32" s="119"/>
      <c r="S32" s="119"/>
      <c r="T32" s="119"/>
      <c r="U32" s="52"/>
    </row>
    <row r="33" spans="1:21">
      <c r="A33" t="s">
        <v>15</v>
      </c>
      <c r="C33" s="10">
        <v>44.958960904374507</v>
      </c>
      <c r="D33" s="16"/>
      <c r="E33" s="16">
        <v>38.539902354495958</v>
      </c>
      <c r="F33" s="16"/>
      <c r="G33" s="10">
        <v>37.165206734594044</v>
      </c>
      <c r="I33" s="10">
        <v>37.582000000000001</v>
      </c>
      <c r="K33" s="10">
        <v>37.582000000000001</v>
      </c>
      <c r="N33" s="119"/>
      <c r="O33" s="119"/>
      <c r="P33" s="119"/>
      <c r="Q33" s="119"/>
      <c r="R33" s="119"/>
      <c r="S33" s="119"/>
      <c r="T33" s="119"/>
      <c r="U33" s="52"/>
    </row>
    <row r="34" spans="1:21">
      <c r="A34" t="s">
        <v>16</v>
      </c>
      <c r="C34" s="10">
        <v>8.7524654513805302</v>
      </c>
      <c r="D34" s="16"/>
      <c r="E34" s="16">
        <v>9.3777669889734145</v>
      </c>
      <c r="F34" s="16"/>
      <c r="G34" s="10">
        <v>8.8920805679175405</v>
      </c>
      <c r="I34" s="10">
        <v>9.0549999999999997</v>
      </c>
      <c r="K34" s="10">
        <v>9.0549999999999997</v>
      </c>
      <c r="N34" s="119"/>
      <c r="O34" s="119"/>
      <c r="P34" s="119"/>
      <c r="Q34" s="119"/>
      <c r="R34" s="119"/>
      <c r="S34" s="119"/>
      <c r="T34" s="119"/>
      <c r="U34" s="52"/>
    </row>
    <row r="35" spans="1:21">
      <c r="A35" t="s">
        <v>17</v>
      </c>
      <c r="C35" s="10">
        <v>0.56481762291910653</v>
      </c>
      <c r="D35" s="16"/>
      <c r="E35" s="16">
        <v>0.45598070867123219</v>
      </c>
      <c r="F35" s="16"/>
      <c r="G35" s="10">
        <v>4.5421296361313237</v>
      </c>
      <c r="I35" s="10">
        <v>3.0543999999999998</v>
      </c>
      <c r="K35" s="10">
        <v>3.0543999999999998</v>
      </c>
      <c r="N35" s="52"/>
      <c r="O35" s="52"/>
      <c r="P35" s="52"/>
      <c r="Q35" s="52"/>
      <c r="R35" s="52"/>
      <c r="S35" s="52"/>
      <c r="T35" s="52"/>
      <c r="U35" s="52"/>
    </row>
    <row r="36" spans="1:21">
      <c r="A36" s="11"/>
      <c r="N36" s="52"/>
      <c r="O36" s="52"/>
      <c r="P36" s="52"/>
      <c r="Q36" s="52"/>
      <c r="R36" s="52"/>
      <c r="S36" s="52"/>
      <c r="T36" s="52"/>
      <c r="U36" s="52"/>
    </row>
    <row r="37" spans="1:21">
      <c r="A37" s="1" t="s">
        <v>153</v>
      </c>
      <c r="B37" s="2"/>
      <c r="C37" s="3">
        <v>2010</v>
      </c>
      <c r="D37" s="4"/>
      <c r="E37" s="3">
        <v>2011</v>
      </c>
      <c r="F37" s="4"/>
      <c r="G37" s="3">
        <v>2012</v>
      </c>
      <c r="I37" s="3" t="s">
        <v>169</v>
      </c>
      <c r="K37" s="3">
        <v>2013</v>
      </c>
    </row>
    <row r="38" spans="1:21" ht="15.75">
      <c r="A38" t="s">
        <v>18</v>
      </c>
      <c r="C38" s="10">
        <v>15.671124380361242</v>
      </c>
      <c r="D38" s="16"/>
      <c r="E38" s="16">
        <v>20.131536744291534</v>
      </c>
      <c r="F38" s="16"/>
      <c r="G38" s="10">
        <f>27.1-G39</f>
        <v>20.749168347725004</v>
      </c>
      <c r="I38" s="10">
        <v>22.58</v>
      </c>
      <c r="J38" s="72"/>
      <c r="K38" s="10">
        <v>22.58</v>
      </c>
    </row>
    <row r="39" spans="1:21" ht="15.75" customHeight="1">
      <c r="A39" t="s">
        <v>19</v>
      </c>
      <c r="C39" s="10">
        <v>4.6106276161052309</v>
      </c>
      <c r="D39" s="16"/>
      <c r="E39" s="16">
        <v>4.5647409651705591</v>
      </c>
      <c r="F39" s="16"/>
      <c r="G39" s="10">
        <v>6.3508316522749997</v>
      </c>
      <c r="I39" s="115">
        <v>5.87</v>
      </c>
      <c r="J39" s="79"/>
      <c r="K39" s="115">
        <v>5.87</v>
      </c>
    </row>
    <row r="40" spans="1:21" ht="15.75">
      <c r="A40" s="11"/>
      <c r="J40" s="70"/>
    </row>
    <row r="41" spans="1:21">
      <c r="A41" s="1" t="s">
        <v>20</v>
      </c>
      <c r="B41" s="2"/>
      <c r="C41" s="3">
        <v>2010</v>
      </c>
      <c r="D41" s="4"/>
      <c r="E41" s="3">
        <v>2011</v>
      </c>
      <c r="F41" s="4"/>
      <c r="G41" s="3">
        <v>2012</v>
      </c>
      <c r="I41" s="3" t="s">
        <v>169</v>
      </c>
      <c r="K41" s="3">
        <v>2013</v>
      </c>
    </row>
    <row r="42" spans="1:21" ht="15.75" customHeight="1">
      <c r="A42" t="s">
        <v>21</v>
      </c>
      <c r="C42" s="10">
        <v>60.814050083155479</v>
      </c>
      <c r="D42" s="16"/>
      <c r="E42" s="16">
        <v>65.348728129353333</v>
      </c>
      <c r="F42" s="16"/>
      <c r="G42" s="10">
        <v>66.232771199383365</v>
      </c>
      <c r="I42" s="115">
        <v>69.2072</v>
      </c>
      <c r="J42" s="79"/>
      <c r="K42" s="115">
        <v>69.2072</v>
      </c>
    </row>
    <row r="43" spans="1:21" ht="15.75">
      <c r="A43" t="s">
        <v>22</v>
      </c>
      <c r="C43" s="10">
        <v>16.45306364100157</v>
      </c>
      <c r="D43" s="16"/>
      <c r="E43" s="16">
        <v>16.167753751551199</v>
      </c>
      <c r="F43" s="16"/>
      <c r="G43" s="10">
        <v>14.179357799975536</v>
      </c>
      <c r="I43" s="10">
        <v>13.929500000000001</v>
      </c>
      <c r="J43" s="73"/>
      <c r="K43" s="10">
        <v>13.929500000000001</v>
      </c>
    </row>
    <row r="44" spans="1:21" ht="15.75">
      <c r="A44" t="s">
        <v>23</v>
      </c>
      <c r="C44" s="10">
        <v>4.1924048624246861</v>
      </c>
      <c r="D44" s="16"/>
      <c r="E44" s="16">
        <v>3.6226123577454672</v>
      </c>
      <c r="F44" s="16"/>
      <c r="G44" s="10">
        <v>3.147771210484958</v>
      </c>
      <c r="I44" s="10">
        <v>2.9779</v>
      </c>
      <c r="J44" s="73"/>
      <c r="K44" s="10">
        <v>2.9779</v>
      </c>
    </row>
    <row r="45" spans="1:21" ht="15.75" customHeight="1">
      <c r="A45" t="s">
        <v>24</v>
      </c>
      <c r="C45" s="10">
        <v>13.886667500654323</v>
      </c>
      <c r="D45" s="16"/>
      <c r="E45" s="16">
        <v>10.000970741051617</v>
      </c>
      <c r="F45" s="16"/>
      <c r="G45" s="10">
        <v>9.7434367988733896</v>
      </c>
      <c r="I45" s="115">
        <v>8.5860000000000003</v>
      </c>
      <c r="J45" s="79"/>
      <c r="K45" s="115">
        <v>8.5860000000000003</v>
      </c>
    </row>
    <row r="46" spans="1:21" ht="15.75" customHeight="1">
      <c r="A46" t="s">
        <v>25</v>
      </c>
      <c r="C46" s="10">
        <v>4.6538139127639422</v>
      </c>
      <c r="D46" s="16"/>
      <c r="E46" s="16">
        <v>4.8599350202983782</v>
      </c>
      <c r="F46" s="16"/>
      <c r="G46" s="10">
        <v>6.6966629912827518</v>
      </c>
      <c r="I46" s="115">
        <v>5.2994000000000003</v>
      </c>
      <c r="J46" s="79"/>
      <c r="K46" s="115">
        <v>5.2994000000000003</v>
      </c>
    </row>
    <row r="47" spans="1:21" ht="15.75">
      <c r="A47" s="11"/>
      <c r="J47" s="73"/>
    </row>
    <row r="48" spans="1:21">
      <c r="A48" s="1" t="s">
        <v>157</v>
      </c>
      <c r="C48" s="3">
        <v>2010</v>
      </c>
      <c r="D48" s="4"/>
      <c r="E48" s="3">
        <v>2011</v>
      </c>
      <c r="F48" s="4"/>
      <c r="G48" s="3">
        <v>2012</v>
      </c>
      <c r="I48" s="3" t="s">
        <v>169</v>
      </c>
      <c r="K48" s="3">
        <v>2013</v>
      </c>
    </row>
    <row r="49" spans="1:14">
      <c r="A49" s="34" t="s">
        <v>154</v>
      </c>
      <c r="C49" s="59">
        <v>11.8</v>
      </c>
      <c r="D49" s="66"/>
      <c r="E49" s="66">
        <v>12</v>
      </c>
      <c r="G49" s="66">
        <v>12.4727126688085</v>
      </c>
      <c r="I49" s="111">
        <v>12.5</v>
      </c>
      <c r="J49" s="68"/>
      <c r="K49" s="111">
        <v>12.5</v>
      </c>
    </row>
    <row r="50" spans="1:14">
      <c r="A50" s="34" t="s">
        <v>155</v>
      </c>
      <c r="C50" s="59">
        <v>76</v>
      </c>
      <c r="D50" s="66"/>
      <c r="E50" s="66">
        <v>75.099999999999994</v>
      </c>
      <c r="G50" s="66">
        <v>76.489999999999995</v>
      </c>
      <c r="I50" s="111">
        <v>77.3</v>
      </c>
      <c r="J50" s="68"/>
      <c r="K50" s="111">
        <v>77.3</v>
      </c>
    </row>
    <row r="51" spans="1:14">
      <c r="A51" s="34" t="s">
        <v>237</v>
      </c>
      <c r="C51" s="14">
        <v>7108</v>
      </c>
      <c r="D51" s="15"/>
      <c r="E51" s="15">
        <v>7164</v>
      </c>
      <c r="G51" s="15">
        <v>7460.3040000000001</v>
      </c>
      <c r="I51" s="112">
        <v>7121</v>
      </c>
      <c r="K51" s="112">
        <v>7121</v>
      </c>
    </row>
    <row r="52" spans="1:14">
      <c r="A52" s="34" t="s">
        <v>166</v>
      </c>
      <c r="C52" s="14">
        <v>118</v>
      </c>
      <c r="D52" s="15"/>
      <c r="E52" s="15">
        <v>118</v>
      </c>
      <c r="G52" s="15">
        <v>116.637</v>
      </c>
      <c r="I52" s="112">
        <v>118</v>
      </c>
      <c r="K52" s="112">
        <v>118</v>
      </c>
    </row>
    <row r="53" spans="1:14">
      <c r="A53" s="34" t="s">
        <v>167</v>
      </c>
      <c r="C53" s="59">
        <v>3.3</v>
      </c>
      <c r="D53" s="66"/>
      <c r="E53" s="66">
        <v>3.3</v>
      </c>
      <c r="G53" s="66">
        <v>3.0508093334496493</v>
      </c>
      <c r="I53" s="111">
        <v>3.4</v>
      </c>
      <c r="K53" s="111">
        <v>3.4</v>
      </c>
    </row>
    <row r="54" spans="1:14">
      <c r="A54" s="34" t="s">
        <v>176</v>
      </c>
      <c r="C54" s="59">
        <v>6</v>
      </c>
      <c r="D54" s="66"/>
      <c r="E54" s="66">
        <v>6.9</v>
      </c>
      <c r="G54" s="148">
        <v>5.0999999999999996</v>
      </c>
      <c r="H54" s="34"/>
      <c r="I54" s="146">
        <v>4.76</v>
      </c>
      <c r="J54" s="34"/>
      <c r="K54" s="146">
        <v>4.76</v>
      </c>
      <c r="L54" s="83"/>
    </row>
    <row r="55" spans="1:14">
      <c r="A55" s="34" t="s">
        <v>156</v>
      </c>
      <c r="C55" s="14">
        <v>195043</v>
      </c>
      <c r="D55" s="15"/>
      <c r="E55" s="15">
        <v>191323</v>
      </c>
      <c r="G55" s="15">
        <v>195505</v>
      </c>
      <c r="I55" s="112">
        <v>195505</v>
      </c>
      <c r="K55" s="112">
        <v>195505</v>
      </c>
    </row>
    <row r="56" spans="1:14">
      <c r="A56" s="198" t="s">
        <v>194</v>
      </c>
      <c r="B56" s="198"/>
      <c r="C56" s="198"/>
      <c r="D56" s="198"/>
      <c r="E56" s="198"/>
      <c r="F56" s="198"/>
      <c r="G56" s="198"/>
      <c r="H56" s="198"/>
      <c r="I56" s="198"/>
      <c r="J56" s="198"/>
      <c r="K56" s="198"/>
      <c r="L56" s="137"/>
      <c r="N56" s="137"/>
    </row>
    <row r="57" spans="1:14">
      <c r="A57" s="34"/>
    </row>
    <row r="58" spans="1:14" s="83" customFormat="1">
      <c r="A58" s="1" t="s">
        <v>26</v>
      </c>
      <c r="B58" s="85"/>
      <c r="C58" s="3">
        <v>2010</v>
      </c>
      <c r="D58" s="4"/>
      <c r="E58" s="3">
        <v>2011</v>
      </c>
      <c r="F58" s="4"/>
      <c r="G58" s="3">
        <v>2012</v>
      </c>
      <c r="I58" s="3" t="s">
        <v>169</v>
      </c>
      <c r="K58" s="3" t="s">
        <v>175</v>
      </c>
    </row>
    <row r="59" spans="1:14">
      <c r="A59" s="19" t="s">
        <v>27</v>
      </c>
      <c r="C59" s="20">
        <v>74</v>
      </c>
      <c r="D59" s="21"/>
      <c r="E59" s="20">
        <v>80</v>
      </c>
      <c r="G59" s="20">
        <v>79.835749965077696</v>
      </c>
      <c r="I59" s="106">
        <v>81</v>
      </c>
      <c r="K59" s="106">
        <v>81</v>
      </c>
    </row>
    <row r="60" spans="1:14" ht="30">
      <c r="A60" s="19" t="s">
        <v>28</v>
      </c>
      <c r="C60" s="20">
        <v>69</v>
      </c>
      <c r="D60" s="21"/>
      <c r="E60" s="20">
        <v>82</v>
      </c>
      <c r="G60" s="20">
        <v>81.292421155571105</v>
      </c>
      <c r="I60" s="106">
        <v>81</v>
      </c>
      <c r="K60" s="106">
        <v>81</v>
      </c>
    </row>
    <row r="61" spans="1:14">
      <c r="A61" t="s">
        <v>29</v>
      </c>
      <c r="C61" s="20">
        <v>4421</v>
      </c>
      <c r="D61" s="21"/>
      <c r="E61" s="20">
        <v>4978</v>
      </c>
      <c r="G61" s="21">
        <v>3758.9039280000002</v>
      </c>
      <c r="I61" s="125">
        <f>47256962*I62/1000000</f>
        <v>5056.4949340000003</v>
      </c>
      <c r="K61" s="106">
        <f>47256962*K62/1000000</f>
        <v>5056.4949340000003</v>
      </c>
      <c r="L61" s="124"/>
    </row>
    <row r="62" spans="1:14">
      <c r="A62" t="s">
        <v>30</v>
      </c>
      <c r="C62" s="20">
        <v>89</v>
      </c>
      <c r="D62" s="21"/>
      <c r="E62" s="20">
        <v>101</v>
      </c>
      <c r="G62" s="21">
        <v>78</v>
      </c>
      <c r="I62" s="106">
        <v>107</v>
      </c>
      <c r="K62" s="106">
        <v>107</v>
      </c>
    </row>
    <row r="63" spans="1:14">
      <c r="A63" t="s">
        <v>31</v>
      </c>
      <c r="C63" s="20">
        <v>56239</v>
      </c>
      <c r="D63" s="21"/>
      <c r="E63" s="20">
        <v>54182</v>
      </c>
      <c r="G63" s="21">
        <v>49395.852899999998</v>
      </c>
      <c r="I63" s="125">
        <f>47256962*I64/1000000</f>
        <v>59543.772120000001</v>
      </c>
      <c r="K63" s="106">
        <f>47256962*K64/1000000</f>
        <v>59543.772120000001</v>
      </c>
      <c r="L63" s="124"/>
    </row>
    <row r="64" spans="1:14">
      <c r="A64" t="s">
        <v>32</v>
      </c>
      <c r="C64" s="20">
        <v>1134</v>
      </c>
      <c r="D64" s="21"/>
      <c r="E64" s="20">
        <v>1094</v>
      </c>
      <c r="G64" s="21">
        <v>1025</v>
      </c>
      <c r="I64" s="106">
        <v>1260</v>
      </c>
      <c r="K64" s="106">
        <v>1260</v>
      </c>
    </row>
    <row r="65" spans="1:12">
      <c r="A65" t="s">
        <v>33</v>
      </c>
      <c r="C65" s="20">
        <v>16556</v>
      </c>
      <c r="D65" s="21"/>
      <c r="E65" s="20">
        <v>16601</v>
      </c>
      <c r="F65"/>
      <c r="G65" s="21">
        <v>12385.106532</v>
      </c>
      <c r="I65" s="125">
        <f>47256962*I66/1000000</f>
        <v>9356.8784759999999</v>
      </c>
      <c r="K65" s="106">
        <f>47256962*K66/1000000</f>
        <v>9356.8784759999999</v>
      </c>
    </row>
    <row r="66" spans="1:12">
      <c r="A66" t="s">
        <v>34</v>
      </c>
      <c r="C66" s="20">
        <v>334</v>
      </c>
      <c r="D66" s="21"/>
      <c r="E66" s="20">
        <v>335</v>
      </c>
      <c r="G66" s="21">
        <v>257</v>
      </c>
      <c r="I66" s="106">
        <v>198</v>
      </c>
      <c r="K66" s="106">
        <v>198</v>
      </c>
    </row>
    <row r="67" spans="1:12">
      <c r="A67" s="196" t="s">
        <v>177</v>
      </c>
      <c r="B67" s="196"/>
      <c r="C67" s="196"/>
      <c r="D67" s="196"/>
      <c r="E67" s="196"/>
      <c r="F67" s="196"/>
      <c r="G67" s="196"/>
      <c r="H67" s="196"/>
      <c r="I67" s="196"/>
      <c r="J67" s="196"/>
      <c r="K67" s="196"/>
    </row>
    <row r="68" spans="1:12">
      <c r="A68" s="196"/>
      <c r="B68" s="196"/>
      <c r="C68" s="196"/>
      <c r="D68" s="196"/>
      <c r="E68" s="196"/>
      <c r="F68" s="196"/>
      <c r="G68" s="196"/>
      <c r="H68" s="196"/>
      <c r="I68" s="196"/>
      <c r="J68" s="196"/>
      <c r="K68" s="196"/>
    </row>
    <row r="69" spans="1:12" s="83" customFormat="1">
      <c r="A69" s="61"/>
      <c r="B69" s="85"/>
      <c r="C69" s="20"/>
      <c r="D69" s="21"/>
      <c r="E69" s="20"/>
      <c r="F69" s="13"/>
      <c r="G69" s="21"/>
      <c r="I69" s="21"/>
      <c r="K69" s="21"/>
    </row>
    <row r="70" spans="1:12">
      <c r="A70" s="1" t="s">
        <v>133</v>
      </c>
      <c r="B70" s="2"/>
      <c r="C70" s="3">
        <v>2010</v>
      </c>
      <c r="D70" s="4"/>
      <c r="E70" s="3">
        <v>2011</v>
      </c>
      <c r="F70" s="4"/>
      <c r="G70" s="3">
        <v>2012</v>
      </c>
      <c r="I70" s="3" t="s">
        <v>169</v>
      </c>
      <c r="K70" s="3">
        <v>2013</v>
      </c>
      <c r="L70" s="83"/>
    </row>
    <row r="71" spans="1:12">
      <c r="A71" s="83" t="s">
        <v>35</v>
      </c>
      <c r="C71" s="8"/>
      <c r="D71" s="21"/>
      <c r="E71" s="8"/>
      <c r="G71" s="101">
        <v>100.9</v>
      </c>
      <c r="I71" s="134">
        <v>103.69999999999999</v>
      </c>
      <c r="K71" s="101">
        <v>103.8</v>
      </c>
    </row>
    <row r="72" spans="1:12">
      <c r="A72" s="22" t="s">
        <v>134</v>
      </c>
      <c r="C72" s="8"/>
      <c r="D72" s="21"/>
      <c r="E72" s="8"/>
      <c r="G72" s="101">
        <v>27.5</v>
      </c>
      <c r="I72" s="134">
        <v>27.6</v>
      </c>
      <c r="K72" s="101">
        <v>27.59</v>
      </c>
    </row>
    <row r="73" spans="1:12">
      <c r="A73" s="22" t="s">
        <v>135</v>
      </c>
      <c r="C73" s="8"/>
      <c r="D73" s="21"/>
      <c r="E73" s="8"/>
      <c r="G73" s="101">
        <v>63.3</v>
      </c>
      <c r="I73" s="134">
        <v>62.4</v>
      </c>
      <c r="K73" s="101">
        <v>62.43</v>
      </c>
    </row>
    <row r="74" spans="1:12">
      <c r="A74" s="22" t="s">
        <v>136</v>
      </c>
      <c r="C74" s="8"/>
      <c r="D74" s="21"/>
      <c r="E74" s="8"/>
      <c r="G74" s="101">
        <v>8.6</v>
      </c>
      <c r="I74" s="134">
        <v>10.6</v>
      </c>
      <c r="K74" s="101">
        <v>10.64</v>
      </c>
    </row>
    <row r="75" spans="1:12">
      <c r="A75" s="22" t="s">
        <v>137</v>
      </c>
      <c r="C75" s="8"/>
      <c r="D75" s="21"/>
      <c r="E75" s="8"/>
      <c r="G75" s="101">
        <v>0.8</v>
      </c>
      <c r="I75" s="134">
        <v>0.8</v>
      </c>
      <c r="K75" s="101">
        <v>0.82</v>
      </c>
    </row>
    <row r="76" spans="1:12">
      <c r="A76" s="22" t="s">
        <v>138</v>
      </c>
      <c r="C76" s="8"/>
      <c r="D76" s="21"/>
      <c r="E76" s="8"/>
      <c r="G76" s="102">
        <v>0</v>
      </c>
      <c r="I76" s="135">
        <v>0.5</v>
      </c>
      <c r="K76" s="102">
        <v>0.48</v>
      </c>
    </row>
    <row r="77" spans="1:12">
      <c r="A77" s="22" t="s">
        <v>139</v>
      </c>
      <c r="C77" s="8"/>
      <c r="D77" s="21"/>
      <c r="E77" s="8"/>
      <c r="G77" s="101">
        <v>0.7</v>
      </c>
      <c r="I77" s="134">
        <v>1.8</v>
      </c>
      <c r="K77" s="101">
        <v>1.81</v>
      </c>
    </row>
    <row r="78" spans="1:12">
      <c r="A78" s="22" t="s">
        <v>179</v>
      </c>
      <c r="C78" s="8"/>
      <c r="D78" s="21"/>
      <c r="E78" s="8"/>
      <c r="G78" s="101">
        <v>27</v>
      </c>
      <c r="I78" s="134">
        <v>26.890354620498091</v>
      </c>
      <c r="K78" s="101">
        <v>26.890354620498091</v>
      </c>
    </row>
    <row r="79" spans="1:12">
      <c r="A79" s="22" t="s">
        <v>134</v>
      </c>
      <c r="C79" s="8"/>
      <c r="D79" s="21"/>
      <c r="E79" s="8"/>
      <c r="G79" s="101">
        <v>10.8</v>
      </c>
      <c r="I79" s="134">
        <v>11.647503547539909</v>
      </c>
      <c r="K79" s="101">
        <v>11.647503547539909</v>
      </c>
    </row>
    <row r="80" spans="1:12">
      <c r="A80" s="22" t="s">
        <v>135</v>
      </c>
      <c r="C80" s="8"/>
      <c r="D80" s="21"/>
      <c r="E80" s="8"/>
      <c r="G80" s="101">
        <v>14.6</v>
      </c>
      <c r="I80" s="134">
        <v>13.14285107295818</v>
      </c>
      <c r="K80" s="101">
        <v>13.14285107295818</v>
      </c>
    </row>
    <row r="81" spans="1:11">
      <c r="A81" s="22" t="s">
        <v>136</v>
      </c>
      <c r="C81" s="8"/>
      <c r="D81" s="21"/>
      <c r="E81" s="8"/>
      <c r="G81" s="101">
        <v>0.77788140742666656</v>
      </c>
      <c r="I81" s="134">
        <v>1.2</v>
      </c>
      <c r="K81" s="101">
        <v>1.2</v>
      </c>
    </row>
    <row r="82" spans="1:11">
      <c r="A82" s="22" t="s">
        <v>137</v>
      </c>
      <c r="C82" s="8"/>
      <c r="D82" s="21"/>
      <c r="E82" s="8"/>
      <c r="G82" s="101">
        <v>0.2118217113333333</v>
      </c>
      <c r="I82" s="134">
        <v>0.3</v>
      </c>
      <c r="K82" s="101">
        <v>0.3</v>
      </c>
    </row>
    <row r="83" spans="1:11">
      <c r="A83" s="22" t="s">
        <v>138</v>
      </c>
      <c r="C83" s="8"/>
      <c r="D83" s="21"/>
      <c r="E83" s="8"/>
      <c r="G83" s="102">
        <v>0</v>
      </c>
      <c r="I83" s="135">
        <v>0.3</v>
      </c>
      <c r="K83" s="102">
        <v>0.3</v>
      </c>
    </row>
    <row r="84" spans="1:11">
      <c r="A84" s="22" t="s">
        <v>139</v>
      </c>
      <c r="C84" s="8"/>
      <c r="D84" s="21"/>
      <c r="E84" s="8"/>
      <c r="G84" s="101">
        <v>0.60721175000000005</v>
      </c>
      <c r="I84" s="134">
        <v>0.3</v>
      </c>
      <c r="K84" s="101">
        <v>0.3</v>
      </c>
    </row>
    <row r="85" spans="1:11">
      <c r="A85" s="22" t="s">
        <v>180</v>
      </c>
      <c r="C85" s="8"/>
      <c r="D85" s="21"/>
      <c r="E85" s="8"/>
      <c r="G85" s="101">
        <v>10.4</v>
      </c>
      <c r="I85" s="134">
        <v>11.046802984715487</v>
      </c>
      <c r="K85" s="101">
        <v>11.1</v>
      </c>
    </row>
    <row r="86" spans="1:11">
      <c r="A86" s="22" t="s">
        <v>134</v>
      </c>
      <c r="C86" s="8"/>
      <c r="D86" s="21"/>
      <c r="E86" s="8"/>
      <c r="G86" s="101">
        <v>0.6</v>
      </c>
      <c r="I86" s="134">
        <v>0.15887895916284656</v>
      </c>
      <c r="K86" s="101">
        <v>0.16</v>
      </c>
    </row>
    <row r="87" spans="1:11">
      <c r="A87" s="22" t="s">
        <v>135</v>
      </c>
      <c r="C87" s="8"/>
      <c r="D87" s="21"/>
      <c r="E87" s="8"/>
      <c r="G87" s="101">
        <v>2.8</v>
      </c>
      <c r="I87" s="134">
        <v>2.2000000000000002</v>
      </c>
      <c r="K87" s="101">
        <v>2.2400000000000002</v>
      </c>
    </row>
    <row r="88" spans="1:11">
      <c r="A88" s="22" t="s">
        <v>136</v>
      </c>
      <c r="C88" s="8"/>
      <c r="D88" s="21"/>
      <c r="E88" s="8"/>
      <c r="G88" s="101">
        <v>6.9</v>
      </c>
      <c r="I88" s="134">
        <v>7.087924025552641</v>
      </c>
      <c r="K88" s="101">
        <v>7.13</v>
      </c>
    </row>
    <row r="89" spans="1:11">
      <c r="A89" s="22" t="s">
        <v>137</v>
      </c>
      <c r="C89" s="8"/>
      <c r="D89" s="21"/>
      <c r="E89" s="8"/>
      <c r="G89" s="101">
        <v>4.7535419999999995E-2</v>
      </c>
      <c r="I89" s="134">
        <v>0.1</v>
      </c>
      <c r="K89" s="101">
        <v>7.0000000000000007E-2</v>
      </c>
    </row>
    <row r="90" spans="1:11">
      <c r="A90" s="22" t="s">
        <v>138</v>
      </c>
      <c r="C90" s="8"/>
      <c r="D90" s="21"/>
      <c r="E90" s="8"/>
      <c r="G90" s="102">
        <v>0</v>
      </c>
      <c r="I90" s="135">
        <v>0</v>
      </c>
      <c r="K90" s="102">
        <v>0</v>
      </c>
    </row>
    <row r="91" spans="1:11">
      <c r="A91" s="22" t="s">
        <v>139</v>
      </c>
      <c r="C91" s="8"/>
      <c r="D91" s="21"/>
      <c r="E91" s="8"/>
      <c r="G91" s="101">
        <v>6.2296909522265916E-2</v>
      </c>
      <c r="I91" s="134">
        <v>1.5</v>
      </c>
      <c r="K91" s="101">
        <v>1.49</v>
      </c>
    </row>
    <row r="92" spans="1:11">
      <c r="A92" s="83" t="s">
        <v>181</v>
      </c>
      <c r="C92" s="8"/>
      <c r="D92" s="21"/>
      <c r="E92" s="8"/>
      <c r="G92" s="101">
        <v>63.4</v>
      </c>
      <c r="I92" s="134">
        <v>65.813710904387378</v>
      </c>
      <c r="K92" s="101">
        <v>65.813710904387378</v>
      </c>
    </row>
    <row r="93" spans="1:11">
      <c r="A93" s="22" t="s">
        <v>134</v>
      </c>
      <c r="C93" s="8"/>
      <c r="D93" s="21"/>
      <c r="E93" s="8"/>
      <c r="G93" s="101">
        <v>16.100000000000001</v>
      </c>
      <c r="I93" s="134">
        <v>15.788536768441025</v>
      </c>
      <c r="K93" s="101">
        <v>15.788536768441025</v>
      </c>
    </row>
    <row r="94" spans="1:11">
      <c r="A94" s="22" t="s">
        <v>135</v>
      </c>
      <c r="C94" s="8"/>
      <c r="D94" s="21"/>
      <c r="E94" s="8"/>
      <c r="G94" s="101">
        <v>45.8</v>
      </c>
      <c r="I94" s="134">
        <v>47.04275498672235</v>
      </c>
      <c r="K94" s="101">
        <v>47.04275498672235</v>
      </c>
    </row>
    <row r="95" spans="1:11">
      <c r="A95" s="22" t="s">
        <v>136</v>
      </c>
      <c r="C95" s="8"/>
      <c r="D95" s="21"/>
      <c r="E95" s="8"/>
      <c r="G95" s="101">
        <v>0.9</v>
      </c>
      <c r="I95" s="134">
        <v>2.3239195153846155</v>
      </c>
      <c r="K95" s="101">
        <v>2.3239195153846155</v>
      </c>
    </row>
    <row r="96" spans="1:11">
      <c r="A96" s="22" t="s">
        <v>137</v>
      </c>
      <c r="C96" s="8"/>
      <c r="D96" s="21"/>
      <c r="E96" s="8"/>
      <c r="G96" s="101">
        <v>0.6</v>
      </c>
      <c r="I96" s="134">
        <v>0.48136163383938801</v>
      </c>
      <c r="K96" s="101">
        <v>0.48136163383938801</v>
      </c>
    </row>
    <row r="97" spans="1:12">
      <c r="A97" s="22" t="s">
        <v>138</v>
      </c>
      <c r="C97" s="8"/>
      <c r="D97" s="21"/>
      <c r="E97" s="8"/>
      <c r="G97" s="102">
        <v>0</v>
      </c>
      <c r="I97" s="135">
        <v>0.17713799999999999</v>
      </c>
      <c r="K97" s="102">
        <v>0.17713799999999999</v>
      </c>
    </row>
    <row r="98" spans="1:12">
      <c r="A98" s="22" t="s">
        <v>139</v>
      </c>
      <c r="C98" s="8"/>
      <c r="D98" s="21"/>
      <c r="E98" s="8"/>
      <c r="G98" s="102">
        <v>0</v>
      </c>
      <c r="I98" s="135">
        <v>0</v>
      </c>
      <c r="K98" s="102">
        <v>0</v>
      </c>
      <c r="L98" s="83"/>
    </row>
    <row r="99" spans="1:12">
      <c r="A99" s="22" t="s">
        <v>39</v>
      </c>
      <c r="C99" s="8"/>
      <c r="D99" s="21"/>
      <c r="E99" s="8"/>
      <c r="G99" s="101">
        <v>24.3</v>
      </c>
      <c r="H99" s="23"/>
      <c r="I99" s="134">
        <v>29</v>
      </c>
      <c r="K99" s="101">
        <v>29</v>
      </c>
      <c r="L99" s="83"/>
    </row>
    <row r="100" spans="1:12">
      <c r="A100" s="22" t="s">
        <v>140</v>
      </c>
      <c r="C100" s="8"/>
      <c r="D100" s="21"/>
      <c r="E100" s="8"/>
      <c r="G100" s="101">
        <v>19.600000000000001</v>
      </c>
      <c r="H100" s="23"/>
      <c r="I100" s="134">
        <v>17.5</v>
      </c>
      <c r="K100" s="101">
        <v>17.5</v>
      </c>
    </row>
    <row r="101" spans="1:12">
      <c r="A101" s="22" t="s">
        <v>141</v>
      </c>
      <c r="C101" s="8"/>
      <c r="D101" s="21"/>
      <c r="E101" s="8"/>
      <c r="G101" s="101">
        <v>3.6</v>
      </c>
      <c r="H101" s="23"/>
      <c r="I101" s="134">
        <v>9.6999999999999993</v>
      </c>
      <c r="K101" s="101">
        <v>9.6999999999999993</v>
      </c>
    </row>
    <row r="102" spans="1:12">
      <c r="A102" s="22" t="s">
        <v>142</v>
      </c>
      <c r="C102" s="8"/>
      <c r="D102" s="21"/>
      <c r="E102" s="8"/>
      <c r="G102" s="101">
        <v>0.7</v>
      </c>
      <c r="H102" s="23"/>
      <c r="I102" s="134">
        <v>0.8</v>
      </c>
      <c r="K102" s="101">
        <v>0.8</v>
      </c>
    </row>
    <row r="103" spans="1:12">
      <c r="A103" s="22" t="s">
        <v>143</v>
      </c>
      <c r="C103" s="8"/>
      <c r="D103" s="21"/>
      <c r="E103" s="8"/>
      <c r="G103" s="101">
        <v>0.1</v>
      </c>
      <c r="H103" s="23"/>
      <c r="I103" s="134">
        <v>0.2</v>
      </c>
      <c r="K103" s="101">
        <v>0.2</v>
      </c>
    </row>
    <row r="104" spans="1:12">
      <c r="A104" s="22" t="s">
        <v>144</v>
      </c>
      <c r="C104" s="8"/>
      <c r="D104" s="21"/>
      <c r="E104" s="8"/>
      <c r="G104" s="101">
        <v>0.3</v>
      </c>
      <c r="H104" s="23"/>
      <c r="I104" s="134">
        <v>0.8</v>
      </c>
      <c r="K104" s="101">
        <v>0.8</v>
      </c>
    </row>
    <row r="105" spans="1:12">
      <c r="A105" s="22" t="s">
        <v>179</v>
      </c>
      <c r="C105" s="8"/>
      <c r="D105" s="21"/>
      <c r="E105" s="8"/>
      <c r="G105" s="101">
        <v>3.7</v>
      </c>
      <c r="I105" s="134">
        <v>4.2</v>
      </c>
      <c r="K105" s="101">
        <v>4.2</v>
      </c>
    </row>
    <row r="106" spans="1:12">
      <c r="A106" s="22" t="s">
        <v>140</v>
      </c>
      <c r="C106" s="8"/>
      <c r="D106" s="21"/>
      <c r="E106" s="8"/>
      <c r="G106" s="101">
        <v>3.2</v>
      </c>
      <c r="I106" s="134">
        <v>3.3</v>
      </c>
      <c r="K106" s="101">
        <v>3.3</v>
      </c>
    </row>
    <row r="107" spans="1:12">
      <c r="A107" s="22" t="s">
        <v>141</v>
      </c>
      <c r="C107" s="8"/>
      <c r="D107" s="21"/>
      <c r="E107" s="8"/>
      <c r="G107" s="102">
        <v>0</v>
      </c>
      <c r="I107" s="134">
        <v>0.1</v>
      </c>
      <c r="K107" s="101">
        <v>0.1</v>
      </c>
    </row>
    <row r="108" spans="1:12">
      <c r="A108" s="22" t="s">
        <v>142</v>
      </c>
      <c r="C108" s="8"/>
      <c r="D108" s="21"/>
      <c r="E108" s="8"/>
      <c r="G108" s="101">
        <v>0.2</v>
      </c>
      <c r="I108" s="134">
        <v>0.2</v>
      </c>
      <c r="K108" s="101">
        <v>0.2</v>
      </c>
    </row>
    <row r="109" spans="1:12">
      <c r="A109" s="22" t="s">
        <v>143</v>
      </c>
      <c r="C109" s="8"/>
      <c r="D109" s="21"/>
      <c r="E109" s="8"/>
      <c r="G109" s="101">
        <v>0.1</v>
      </c>
      <c r="H109" s="21"/>
      <c r="I109" s="134">
        <v>0.2</v>
      </c>
      <c r="K109" s="101">
        <v>0.2</v>
      </c>
    </row>
    <row r="110" spans="1:12">
      <c r="A110" s="22" t="s">
        <v>144</v>
      </c>
      <c r="C110" s="8"/>
      <c r="D110" s="21"/>
      <c r="E110" s="8"/>
      <c r="G110" s="101">
        <v>0.2</v>
      </c>
      <c r="I110" s="134">
        <v>0.4</v>
      </c>
      <c r="K110" s="101">
        <v>0.4</v>
      </c>
    </row>
    <row r="111" spans="1:12">
      <c r="A111" s="22" t="s">
        <v>180</v>
      </c>
      <c r="C111" s="8"/>
      <c r="D111" s="21"/>
      <c r="E111" s="8"/>
      <c r="G111" s="101">
        <v>0.60466911130756851</v>
      </c>
      <c r="I111" s="134">
        <v>0.7</v>
      </c>
      <c r="K111" s="101">
        <v>0.7</v>
      </c>
    </row>
    <row r="112" spans="1:12">
      <c r="A112" s="22" t="s">
        <v>140</v>
      </c>
      <c r="C112" s="8"/>
      <c r="D112" s="21"/>
      <c r="E112" s="8"/>
      <c r="G112" s="101">
        <v>4.1215231314392732E-2</v>
      </c>
      <c r="I112" s="135">
        <v>0</v>
      </c>
      <c r="K112" s="102">
        <v>0</v>
      </c>
    </row>
    <row r="113" spans="1:11">
      <c r="A113" s="22" t="s">
        <v>141</v>
      </c>
      <c r="C113" s="8"/>
      <c r="D113" s="21"/>
      <c r="E113" s="8"/>
      <c r="G113" s="101">
        <v>1.3856489479181583E-2</v>
      </c>
      <c r="I113" s="134">
        <v>0.2</v>
      </c>
      <c r="K113" s="101">
        <v>0.16</v>
      </c>
    </row>
    <row r="114" spans="1:11">
      <c r="A114" s="22" t="s">
        <v>142</v>
      </c>
      <c r="C114" s="8"/>
      <c r="D114" s="21"/>
      <c r="E114" s="8"/>
      <c r="G114" s="101">
        <v>0.47123549051399416</v>
      </c>
      <c r="I114" s="134">
        <v>0.5</v>
      </c>
      <c r="K114" s="101">
        <v>0.5</v>
      </c>
    </row>
    <row r="115" spans="1:11">
      <c r="A115" s="22" t="s">
        <v>143</v>
      </c>
      <c r="C115" s="8"/>
      <c r="D115" s="21"/>
      <c r="E115" s="8"/>
      <c r="G115" s="102">
        <v>0</v>
      </c>
      <c r="I115" s="135">
        <v>0</v>
      </c>
      <c r="K115" s="102">
        <v>0</v>
      </c>
    </row>
    <row r="116" spans="1:11">
      <c r="A116" s="22" t="s">
        <v>144</v>
      </c>
      <c r="C116" s="8"/>
      <c r="D116" s="21"/>
      <c r="E116" s="8"/>
      <c r="G116" s="101">
        <v>7.8361899999999998E-2</v>
      </c>
      <c r="I116" s="135">
        <v>0</v>
      </c>
      <c r="K116" s="102">
        <v>0</v>
      </c>
    </row>
    <row r="117" spans="1:11">
      <c r="A117" s="83" t="s">
        <v>181</v>
      </c>
      <c r="C117" s="8"/>
      <c r="D117" s="21"/>
      <c r="E117" s="8"/>
      <c r="G117" s="101">
        <v>19.899999999999999</v>
      </c>
      <c r="I117" s="134">
        <v>24</v>
      </c>
      <c r="K117" s="101">
        <v>24</v>
      </c>
    </row>
    <row r="118" spans="1:11">
      <c r="A118" s="22" t="s">
        <v>140</v>
      </c>
      <c r="C118" s="8"/>
      <c r="D118" s="21"/>
      <c r="E118" s="8"/>
      <c r="G118" s="101">
        <v>16.3</v>
      </c>
      <c r="I118" s="134">
        <v>14.2</v>
      </c>
      <c r="K118" s="101">
        <v>14.2</v>
      </c>
    </row>
    <row r="119" spans="1:11">
      <c r="A119" s="22" t="s">
        <v>141</v>
      </c>
      <c r="C119" s="8"/>
      <c r="D119" s="21"/>
      <c r="E119" s="8"/>
      <c r="G119" s="101">
        <v>3.6</v>
      </c>
      <c r="I119" s="134">
        <v>9.4</v>
      </c>
      <c r="K119" s="101">
        <v>9.4</v>
      </c>
    </row>
    <row r="120" spans="1:11">
      <c r="A120" s="22" t="s">
        <v>142</v>
      </c>
      <c r="C120" s="8"/>
      <c r="D120" s="21"/>
      <c r="E120" s="8"/>
      <c r="G120" s="101">
        <v>1.8699999999999999E-3</v>
      </c>
      <c r="I120" s="135">
        <v>0</v>
      </c>
      <c r="K120" s="102">
        <v>0</v>
      </c>
    </row>
    <row r="121" spans="1:11">
      <c r="A121" s="22" t="s">
        <v>143</v>
      </c>
      <c r="C121" s="8"/>
      <c r="D121" s="21"/>
      <c r="E121" s="8"/>
      <c r="G121" s="102">
        <v>0</v>
      </c>
      <c r="H121" s="21"/>
      <c r="I121" s="135">
        <v>0</v>
      </c>
      <c r="K121" s="102">
        <v>0</v>
      </c>
    </row>
    <row r="122" spans="1:11">
      <c r="A122" s="22" t="s">
        <v>144</v>
      </c>
      <c r="C122" s="8"/>
      <c r="D122" s="21"/>
      <c r="E122" s="8"/>
      <c r="G122" s="101">
        <v>1.8699999999999999E-3</v>
      </c>
      <c r="I122" s="134">
        <v>0.4</v>
      </c>
      <c r="K122" s="101">
        <v>0.4</v>
      </c>
    </row>
    <row r="123" spans="1:11">
      <c r="A123" s="22" t="s">
        <v>178</v>
      </c>
      <c r="C123" s="8"/>
      <c r="D123" s="21"/>
      <c r="E123" s="8"/>
      <c r="G123" s="50">
        <f>G71-G99</f>
        <v>76.600000000000009</v>
      </c>
      <c r="I123" s="136">
        <v>74.729632551106334</v>
      </c>
      <c r="K123" s="50">
        <f>K71-K99</f>
        <v>74.8</v>
      </c>
    </row>
    <row r="124" spans="1:11">
      <c r="A124" s="22" t="s">
        <v>36</v>
      </c>
      <c r="C124" s="8"/>
      <c r="D124" s="21"/>
      <c r="E124" s="8"/>
      <c r="G124" s="50">
        <v>23.3</v>
      </c>
      <c r="I124" s="136">
        <v>22.655032498658088</v>
      </c>
      <c r="K124" s="50">
        <v>22.7</v>
      </c>
    </row>
    <row r="125" spans="1:11">
      <c r="A125" s="22" t="s">
        <v>37</v>
      </c>
      <c r="C125" s="8"/>
      <c r="D125" s="21"/>
      <c r="E125" s="8"/>
      <c r="G125" s="50">
        <v>9.8000000000000007</v>
      </c>
      <c r="I125" s="136">
        <v>10.30930681507966</v>
      </c>
      <c r="K125" s="50">
        <v>10.4</v>
      </c>
    </row>
    <row r="126" spans="1:11">
      <c r="A126" t="s">
        <v>38</v>
      </c>
      <c r="C126" s="8"/>
      <c r="D126" s="21"/>
      <c r="E126" s="8"/>
      <c r="G126" s="50">
        <v>43.5</v>
      </c>
      <c r="I126" s="136">
        <v>41.765293237368581</v>
      </c>
      <c r="K126" s="50">
        <v>41.8</v>
      </c>
    </row>
    <row r="127" spans="1:11">
      <c r="A127" s="22" t="s">
        <v>40</v>
      </c>
      <c r="C127" s="8"/>
      <c r="D127" s="21"/>
      <c r="E127" s="8"/>
      <c r="G127" s="8"/>
      <c r="I127" s="8"/>
      <c r="K127" s="8"/>
    </row>
    <row r="128" spans="1:11">
      <c r="A128" s="22" t="s">
        <v>41</v>
      </c>
      <c r="C128" s="6">
        <v>277</v>
      </c>
      <c r="D128" s="21"/>
      <c r="E128" s="6">
        <v>257</v>
      </c>
      <c r="G128" s="50">
        <v>382</v>
      </c>
      <c r="I128" s="136">
        <v>376.15486510990672</v>
      </c>
      <c r="K128" s="50">
        <v>376.2</v>
      </c>
    </row>
    <row r="129" spans="1:14">
      <c r="A129" s="22" t="s">
        <v>42</v>
      </c>
      <c r="C129" s="6">
        <v>202</v>
      </c>
      <c r="D129" s="21"/>
      <c r="E129" s="6">
        <v>213</v>
      </c>
      <c r="G129" s="50">
        <v>181.8</v>
      </c>
      <c r="I129" s="136">
        <v>193.47507913489656</v>
      </c>
      <c r="K129" s="50">
        <v>194.3</v>
      </c>
    </row>
    <row r="130" spans="1:14">
      <c r="A130" t="s">
        <v>43</v>
      </c>
      <c r="C130" s="6">
        <v>199</v>
      </c>
      <c r="D130" s="21"/>
      <c r="E130" s="6">
        <v>182</v>
      </c>
      <c r="G130" s="50">
        <v>327.8</v>
      </c>
      <c r="I130" s="136">
        <v>317.31213853405217</v>
      </c>
      <c r="K130" s="50">
        <v>317.3</v>
      </c>
    </row>
    <row r="131" spans="1:14">
      <c r="A131" t="s">
        <v>44</v>
      </c>
      <c r="C131" s="6">
        <v>75</v>
      </c>
      <c r="D131" s="21"/>
      <c r="E131" s="6">
        <v>79</v>
      </c>
      <c r="G131" s="50">
        <v>90</v>
      </c>
      <c r="I131" s="136">
        <v>83.820224719101105</v>
      </c>
      <c r="K131" s="50">
        <v>86</v>
      </c>
    </row>
    <row r="132" spans="1:14">
      <c r="A132" s="22" t="s">
        <v>36</v>
      </c>
      <c r="C132" s="6">
        <v>75</v>
      </c>
      <c r="D132" s="21"/>
      <c r="E132" s="6">
        <v>77</v>
      </c>
      <c r="G132" s="50">
        <v>78.125</v>
      </c>
      <c r="I132" s="136">
        <v>78</v>
      </c>
      <c r="K132" s="50">
        <v>78</v>
      </c>
    </row>
    <row r="133" spans="1:14">
      <c r="A133" s="22" t="s">
        <v>37</v>
      </c>
      <c r="C133" s="6">
        <v>86</v>
      </c>
      <c r="D133" s="21"/>
      <c r="E133" s="6">
        <v>89</v>
      </c>
      <c r="G133" s="50">
        <v>89.170182841068893</v>
      </c>
      <c r="I133" s="136">
        <v>83.046357615893996</v>
      </c>
      <c r="K133" s="50">
        <v>86</v>
      </c>
    </row>
    <row r="134" spans="1:14">
      <c r="A134" s="83" t="s">
        <v>195</v>
      </c>
      <c r="C134" s="6">
        <v>65</v>
      </c>
      <c r="D134" s="21"/>
      <c r="E134" s="6">
        <v>71</v>
      </c>
      <c r="G134" s="50">
        <v>96</v>
      </c>
      <c r="I134" s="136">
        <v>91.262135922330103</v>
      </c>
      <c r="K134" s="50">
        <v>91</v>
      </c>
    </row>
    <row r="135" spans="1:14" s="83" customFormat="1" ht="55.5" customHeight="1">
      <c r="A135" s="199" t="s">
        <v>199</v>
      </c>
      <c r="B135" s="199"/>
      <c r="C135" s="199"/>
      <c r="D135" s="199"/>
      <c r="E135" s="199"/>
      <c r="F135" s="199"/>
      <c r="G135" s="199"/>
      <c r="H135" s="199"/>
      <c r="I135" s="199"/>
      <c r="J135" s="199"/>
      <c r="K135" s="199"/>
      <c r="L135" s="145"/>
    </row>
    <row r="136" spans="1:14">
      <c r="A136" s="198" t="s">
        <v>200</v>
      </c>
      <c r="B136" s="198"/>
      <c r="C136" s="198"/>
      <c r="D136" s="198"/>
      <c r="E136" s="198"/>
      <c r="F136" s="198"/>
      <c r="G136" s="198"/>
      <c r="H136" s="198"/>
      <c r="I136" s="198"/>
      <c r="J136" s="198"/>
      <c r="K136" s="198"/>
      <c r="L136" s="18"/>
    </row>
    <row r="137" spans="1:14">
      <c r="C137" s="20"/>
      <c r="D137" s="21"/>
      <c r="E137" s="20"/>
      <c r="G137" s="21"/>
      <c r="I137" s="21"/>
      <c r="K137" s="21"/>
    </row>
    <row r="138" spans="1:14">
      <c r="A138" s="1" t="s">
        <v>45</v>
      </c>
      <c r="B138" s="2"/>
      <c r="C138" s="3">
        <v>2010</v>
      </c>
      <c r="D138" s="4"/>
      <c r="E138" s="3">
        <v>2011</v>
      </c>
      <c r="F138" s="4"/>
      <c r="G138" s="3">
        <v>2012</v>
      </c>
      <c r="I138" s="3" t="s">
        <v>169</v>
      </c>
      <c r="K138" s="3">
        <v>2013</v>
      </c>
    </row>
    <row r="139" spans="1:14">
      <c r="A139" t="s">
        <v>46</v>
      </c>
      <c r="C139" s="20">
        <v>50868</v>
      </c>
      <c r="E139" s="21">
        <v>39904</v>
      </c>
      <c r="F139" s="20"/>
      <c r="G139" s="20">
        <v>27445.55</v>
      </c>
      <c r="I139" s="104">
        <v>79950.321158901308</v>
      </c>
      <c r="K139" s="20">
        <f>SUM(K140:K142)</f>
        <v>21670.321158901323</v>
      </c>
      <c r="L139" s="103"/>
      <c r="N139" s="103"/>
    </row>
    <row r="140" spans="1:14">
      <c r="A140" s="22" t="s">
        <v>36</v>
      </c>
      <c r="C140" s="20">
        <v>14164</v>
      </c>
      <c r="E140" s="21">
        <v>15492</v>
      </c>
      <c r="F140" s="20"/>
      <c r="G140" s="20">
        <v>14929.82</v>
      </c>
      <c r="I140" s="104">
        <v>77148.00499999999</v>
      </c>
      <c r="K140" s="20">
        <v>8868.005000000001</v>
      </c>
      <c r="L140" s="142"/>
      <c r="N140" s="103"/>
    </row>
    <row r="141" spans="1:14">
      <c r="A141" s="22" t="s">
        <v>37</v>
      </c>
      <c r="C141" s="20">
        <v>1272</v>
      </c>
      <c r="E141" s="21">
        <v>1784</v>
      </c>
      <c r="F141" s="20"/>
      <c r="G141" s="20">
        <v>1853.69</v>
      </c>
      <c r="I141" s="104">
        <v>2476.9382498104133</v>
      </c>
      <c r="K141" s="20">
        <v>2476.9382498104133</v>
      </c>
      <c r="L141" s="103"/>
      <c r="N141" s="103"/>
    </row>
    <row r="142" spans="1:14">
      <c r="A142" t="s">
        <v>38</v>
      </c>
      <c r="C142" s="20">
        <v>35433</v>
      </c>
      <c r="E142" s="21">
        <v>22628</v>
      </c>
      <c r="F142" s="20"/>
      <c r="G142" s="20">
        <v>10662.04</v>
      </c>
      <c r="I142" s="138">
        <v>325.3779090909091</v>
      </c>
      <c r="K142" s="20">
        <v>10325.377909090908</v>
      </c>
      <c r="L142" s="103"/>
      <c r="N142" s="103"/>
    </row>
    <row r="143" spans="1:14">
      <c r="A143" s="83" t="s">
        <v>47</v>
      </c>
      <c r="C143" s="20">
        <v>385977</v>
      </c>
      <c r="E143" s="21">
        <v>414600</v>
      </c>
      <c r="F143" s="20"/>
      <c r="G143" s="20">
        <v>609595.82299999997</v>
      </c>
      <c r="I143" s="99">
        <v>540649.97778516321</v>
      </c>
      <c r="K143" s="20">
        <f>SUM(K144:K146)</f>
        <v>549431.73778516322</v>
      </c>
      <c r="L143" s="103"/>
      <c r="N143" s="103"/>
    </row>
    <row r="144" spans="1:14">
      <c r="A144" s="22" t="s">
        <v>36</v>
      </c>
      <c r="C144" s="20">
        <v>66139</v>
      </c>
      <c r="E144" s="21">
        <v>96372</v>
      </c>
      <c r="F144" s="20"/>
      <c r="G144" s="20">
        <v>122618.4</v>
      </c>
      <c r="I144" s="104">
        <v>238390.64619999999</v>
      </c>
      <c r="J144" s="34"/>
      <c r="K144" s="20">
        <v>238390.64619999999</v>
      </c>
      <c r="L144" s="103"/>
      <c r="N144" s="103"/>
    </row>
    <row r="145" spans="1:16" ht="17.25">
      <c r="A145" s="22" t="s">
        <v>37</v>
      </c>
      <c r="C145" s="20">
        <v>313515</v>
      </c>
      <c r="E145" s="21">
        <v>315476</v>
      </c>
      <c r="F145" s="20"/>
      <c r="G145" s="20">
        <v>483337.6</v>
      </c>
      <c r="I145" s="104">
        <v>299106.95158516325</v>
      </c>
      <c r="K145" s="20">
        <v>307888.71158516326</v>
      </c>
      <c r="L145" s="103"/>
      <c r="N145" s="103"/>
      <c r="P145" s="126"/>
    </row>
    <row r="146" spans="1:16">
      <c r="A146" t="s">
        <v>38</v>
      </c>
      <c r="C146" s="20">
        <v>6322</v>
      </c>
      <c r="E146" s="21">
        <v>2752</v>
      </c>
      <c r="F146" s="20"/>
      <c r="G146" s="20">
        <v>3639.8229999999999</v>
      </c>
      <c r="I146" s="99">
        <v>3152.38</v>
      </c>
      <c r="K146" s="20">
        <v>3152.38</v>
      </c>
      <c r="L146" s="103"/>
      <c r="N146" s="103"/>
    </row>
    <row r="147" spans="1:16">
      <c r="A147" t="s">
        <v>48</v>
      </c>
      <c r="C147" s="8"/>
      <c r="D147" s="21"/>
      <c r="E147" s="8"/>
      <c r="G147" s="8"/>
      <c r="I147" s="8"/>
      <c r="K147" s="8"/>
      <c r="L147" s="103"/>
    </row>
    <row r="148" spans="1:16">
      <c r="A148" t="s">
        <v>49</v>
      </c>
      <c r="C148" s="24">
        <v>0.73</v>
      </c>
      <c r="D148" s="25"/>
      <c r="E148" s="24">
        <v>0.76011452908069987</v>
      </c>
      <c r="F148" s="26"/>
      <c r="G148" s="24">
        <v>0.94710987728719664</v>
      </c>
      <c r="I148" s="100">
        <v>1</v>
      </c>
      <c r="K148" s="100">
        <v>1</v>
      </c>
    </row>
    <row r="149" spans="1:16">
      <c r="A149" t="s">
        <v>50</v>
      </c>
      <c r="C149" s="20">
        <v>279909</v>
      </c>
      <c r="D149" s="21"/>
      <c r="E149" s="20">
        <v>284909.83481600002</v>
      </c>
      <c r="G149" s="21">
        <v>516846.36959999998</v>
      </c>
      <c r="I149" s="99">
        <v>525733.16536788654</v>
      </c>
      <c r="K149" s="99">
        <v>525733.16536788654</v>
      </c>
    </row>
    <row r="150" spans="1:16">
      <c r="A150" t="s">
        <v>51</v>
      </c>
      <c r="C150" s="8"/>
      <c r="D150" s="21"/>
      <c r="E150" s="8"/>
      <c r="G150" s="8"/>
      <c r="I150" s="8"/>
      <c r="K150" s="8"/>
      <c r="N150" s="84"/>
    </row>
    <row r="151" spans="1:16">
      <c r="A151" t="s">
        <v>49</v>
      </c>
      <c r="C151" s="24">
        <v>0.25</v>
      </c>
      <c r="D151" s="21"/>
      <c r="E151" s="24">
        <v>0.2727194786805317</v>
      </c>
      <c r="G151" s="24">
        <v>0.32672553528187959</v>
      </c>
      <c r="I151" s="105">
        <v>0.35</v>
      </c>
      <c r="K151" s="24">
        <v>0.21</v>
      </c>
      <c r="N151" s="84"/>
    </row>
    <row r="152" spans="1:16">
      <c r="A152" t="s">
        <v>52</v>
      </c>
      <c r="C152" s="20">
        <v>284356</v>
      </c>
      <c r="D152" s="21"/>
      <c r="E152" s="20">
        <v>312276.46750000003</v>
      </c>
      <c r="G152" s="20">
        <v>245541.21799999999</v>
      </c>
      <c r="I152" s="104">
        <v>70055.63</v>
      </c>
      <c r="K152" s="20">
        <v>194352.91999999998</v>
      </c>
      <c r="L152" s="23"/>
      <c r="N152" s="82"/>
    </row>
    <row r="153" spans="1:16">
      <c r="C153" s="20"/>
      <c r="D153" s="21"/>
      <c r="E153" s="20"/>
      <c r="G153" s="21"/>
      <c r="I153" s="21"/>
      <c r="K153" s="21"/>
      <c r="N153" s="84"/>
    </row>
    <row r="154" spans="1:16">
      <c r="A154" s="1" t="s">
        <v>53</v>
      </c>
      <c r="B154" s="2"/>
      <c r="C154" s="3">
        <v>2010</v>
      </c>
      <c r="D154" s="4"/>
      <c r="E154" s="3">
        <v>2011</v>
      </c>
      <c r="F154" s="4"/>
      <c r="G154" s="3">
        <v>2012</v>
      </c>
      <c r="I154" s="3" t="s">
        <v>169</v>
      </c>
      <c r="K154" s="3">
        <v>2013</v>
      </c>
      <c r="N154" s="84"/>
    </row>
    <row r="155" spans="1:16">
      <c r="A155" t="s">
        <v>54</v>
      </c>
      <c r="C155" s="20">
        <v>85</v>
      </c>
      <c r="D155" s="21"/>
      <c r="E155" s="20">
        <v>89</v>
      </c>
      <c r="G155" s="21">
        <v>91.266375545851531</v>
      </c>
      <c r="I155" s="21">
        <v>92</v>
      </c>
      <c r="K155" s="21">
        <v>92</v>
      </c>
      <c r="N155" s="84"/>
    </row>
    <row r="156" spans="1:16">
      <c r="A156" s="22" t="s">
        <v>36</v>
      </c>
      <c r="C156" s="20">
        <v>82</v>
      </c>
      <c r="D156" s="21"/>
      <c r="E156" s="20">
        <v>87</v>
      </c>
      <c r="G156" s="21">
        <v>88.793103448275858</v>
      </c>
      <c r="I156" s="21">
        <v>91</v>
      </c>
      <c r="K156" s="21">
        <v>91</v>
      </c>
    </row>
    <row r="157" spans="1:16">
      <c r="A157" t="s">
        <v>38</v>
      </c>
      <c r="C157" s="20">
        <v>86</v>
      </c>
      <c r="D157" s="21"/>
      <c r="E157" s="20">
        <v>90</v>
      </c>
      <c r="G157" s="21">
        <v>92.105263157894726</v>
      </c>
      <c r="I157" s="21">
        <v>93</v>
      </c>
      <c r="K157" s="21">
        <v>93</v>
      </c>
    </row>
    <row r="158" spans="1:16">
      <c r="A158" t="s">
        <v>55</v>
      </c>
      <c r="C158" s="20">
        <v>105</v>
      </c>
      <c r="D158" s="21"/>
      <c r="E158" s="20">
        <v>103</v>
      </c>
      <c r="G158" s="21">
        <f>G159+G160</f>
        <v>94</v>
      </c>
      <c r="I158" s="21">
        <v>91</v>
      </c>
      <c r="K158" s="21">
        <v>91</v>
      </c>
    </row>
    <row r="159" spans="1:16">
      <c r="A159" s="22" t="s">
        <v>36</v>
      </c>
      <c r="C159" s="20">
        <v>12</v>
      </c>
      <c r="D159" s="21"/>
      <c r="E159" s="20">
        <v>14</v>
      </c>
      <c r="G159" s="21">
        <v>11</v>
      </c>
      <c r="I159" s="21">
        <v>11</v>
      </c>
      <c r="K159" s="21">
        <v>11</v>
      </c>
    </row>
    <row r="160" spans="1:16">
      <c r="A160" t="s">
        <v>38</v>
      </c>
      <c r="C160" s="20">
        <v>93</v>
      </c>
      <c r="D160" s="21"/>
      <c r="E160" s="20">
        <v>89</v>
      </c>
      <c r="G160" s="21">
        <v>83</v>
      </c>
      <c r="I160" s="21">
        <v>80</v>
      </c>
      <c r="K160" s="21">
        <v>80</v>
      </c>
    </row>
    <row r="161" spans="1:12" ht="30">
      <c r="A161" s="19" t="s">
        <v>56</v>
      </c>
      <c r="C161" s="20">
        <v>38</v>
      </c>
      <c r="D161" s="21"/>
      <c r="E161" s="20">
        <v>38</v>
      </c>
      <c r="G161" s="21">
        <v>41.489361702127653</v>
      </c>
      <c r="I161" s="21">
        <v>51</v>
      </c>
      <c r="K161" s="21">
        <v>51</v>
      </c>
    </row>
    <row r="162" spans="1:12">
      <c r="A162" s="22" t="s">
        <v>36</v>
      </c>
      <c r="C162" s="20">
        <v>58</v>
      </c>
      <c r="D162" s="21"/>
      <c r="E162" s="20">
        <v>50</v>
      </c>
      <c r="G162" s="21">
        <v>45.454545454545453</v>
      </c>
      <c r="I162" s="21">
        <v>64</v>
      </c>
      <c r="K162" s="21">
        <v>64</v>
      </c>
    </row>
    <row r="163" spans="1:12">
      <c r="A163" t="s">
        <v>38</v>
      </c>
      <c r="C163" s="20">
        <v>35</v>
      </c>
      <c r="D163" s="21"/>
      <c r="E163" s="20">
        <v>36</v>
      </c>
      <c r="G163" s="21">
        <v>40.963855421686745</v>
      </c>
      <c r="I163" s="21">
        <v>49</v>
      </c>
      <c r="K163" s="21">
        <v>49</v>
      </c>
    </row>
    <row r="164" spans="1:12">
      <c r="C164" s="20"/>
      <c r="D164" s="21"/>
      <c r="E164" s="20"/>
      <c r="G164" s="21"/>
      <c r="I164" s="21"/>
      <c r="K164" s="21"/>
    </row>
    <row r="165" spans="1:12">
      <c r="A165" s="1" t="s">
        <v>57</v>
      </c>
      <c r="B165" s="2"/>
      <c r="C165" s="3">
        <v>2010</v>
      </c>
      <c r="D165" s="4"/>
      <c r="E165" s="3">
        <v>2011</v>
      </c>
      <c r="F165" s="4"/>
      <c r="G165" s="3">
        <v>2012</v>
      </c>
      <c r="I165" s="3" t="s">
        <v>169</v>
      </c>
      <c r="K165" s="3">
        <v>2013</v>
      </c>
    </row>
    <row r="166" spans="1:12">
      <c r="A166" s="34" t="s">
        <v>228</v>
      </c>
      <c r="C166" s="27">
        <v>76</v>
      </c>
      <c r="D166" s="28"/>
      <c r="E166" s="27">
        <v>86</v>
      </c>
      <c r="G166" s="27">
        <v>89.397089397089402</v>
      </c>
      <c r="I166" s="28">
        <v>92.37</v>
      </c>
      <c r="K166" s="28">
        <v>92.37</v>
      </c>
    </row>
    <row r="167" spans="1:12" s="83" customFormat="1">
      <c r="A167" s="34" t="s">
        <v>229</v>
      </c>
      <c r="B167" s="85"/>
      <c r="C167" s="81"/>
      <c r="D167" s="28"/>
      <c r="E167" s="81"/>
      <c r="F167" s="13"/>
      <c r="G167" s="81"/>
      <c r="I167" s="116">
        <v>57</v>
      </c>
      <c r="K167" s="28">
        <v>57</v>
      </c>
      <c r="L167" s="107"/>
    </row>
    <row r="168" spans="1:12" s="83" customFormat="1">
      <c r="A168" s="143" t="s">
        <v>36</v>
      </c>
      <c r="B168" s="85"/>
      <c r="C168" s="81"/>
      <c r="D168" s="28"/>
      <c r="E168" s="81"/>
      <c r="F168" s="13"/>
      <c r="G168" s="81"/>
      <c r="I168" s="116">
        <v>98</v>
      </c>
      <c r="K168" s="28">
        <v>98</v>
      </c>
      <c r="L168" s="107"/>
    </row>
    <row r="169" spans="1:12" s="83" customFormat="1">
      <c r="A169" s="143" t="s">
        <v>37</v>
      </c>
      <c r="B169" s="85"/>
      <c r="C169" s="81"/>
      <c r="D169" s="28"/>
      <c r="E169" s="81"/>
      <c r="F169" s="13"/>
      <c r="G169" s="81"/>
      <c r="I169" s="116">
        <v>52</v>
      </c>
      <c r="K169" s="28">
        <v>52</v>
      </c>
      <c r="L169" s="107"/>
    </row>
    <row r="170" spans="1:12" s="83" customFormat="1">
      <c r="A170" s="34" t="s">
        <v>38</v>
      </c>
      <c r="B170" s="85"/>
      <c r="C170" s="81"/>
      <c r="D170" s="28"/>
      <c r="E170" s="81"/>
      <c r="F170" s="13"/>
      <c r="G170" s="81"/>
      <c r="I170" s="116">
        <v>63</v>
      </c>
      <c r="K170" s="28">
        <v>63</v>
      </c>
      <c r="L170" s="107"/>
    </row>
    <row r="171" spans="1:12" s="83" customFormat="1">
      <c r="A171" s="34" t="s">
        <v>159</v>
      </c>
      <c r="B171" s="85"/>
      <c r="C171" s="81"/>
      <c r="D171" s="28"/>
      <c r="E171" s="81"/>
      <c r="F171" s="13"/>
      <c r="G171" s="81"/>
      <c r="I171" s="116">
        <v>84</v>
      </c>
      <c r="K171" s="28">
        <v>84</v>
      </c>
      <c r="L171" s="107"/>
    </row>
    <row r="172" spans="1:12" s="83" customFormat="1">
      <c r="A172" s="34" t="s">
        <v>160</v>
      </c>
      <c r="B172" s="85"/>
      <c r="C172" s="81"/>
      <c r="D172" s="28"/>
      <c r="E172" s="81"/>
      <c r="F172" s="13"/>
      <c r="G172" s="81"/>
      <c r="I172" s="116">
        <v>62</v>
      </c>
      <c r="K172" s="28">
        <v>62</v>
      </c>
      <c r="L172" s="107"/>
    </row>
    <row r="173" spans="1:12">
      <c r="A173" t="s">
        <v>58</v>
      </c>
      <c r="C173" s="27">
        <v>367</v>
      </c>
      <c r="D173" s="28"/>
      <c r="E173" s="27">
        <v>448</v>
      </c>
      <c r="G173" s="27">
        <v>586</v>
      </c>
      <c r="I173" s="28">
        <v>605</v>
      </c>
      <c r="K173" s="28">
        <v>605</v>
      </c>
    </row>
    <row r="174" spans="1:12">
      <c r="A174" t="s">
        <v>59</v>
      </c>
      <c r="C174" s="27">
        <v>18</v>
      </c>
      <c r="D174" s="28"/>
      <c r="E174" s="27">
        <v>23</v>
      </c>
      <c r="G174" s="27">
        <v>30.457380457380456</v>
      </c>
      <c r="I174" s="28">
        <v>32.49</v>
      </c>
      <c r="K174" s="28">
        <v>32.49</v>
      </c>
    </row>
    <row r="175" spans="1:12">
      <c r="A175" t="s">
        <v>60</v>
      </c>
      <c r="C175" s="27">
        <v>93</v>
      </c>
      <c r="D175" s="28"/>
      <c r="E175" s="27">
        <v>95</v>
      </c>
      <c r="G175" s="27">
        <v>139</v>
      </c>
      <c r="I175" s="28">
        <v>95</v>
      </c>
      <c r="K175" s="28">
        <v>95</v>
      </c>
    </row>
    <row r="176" spans="1:12">
      <c r="A176" s="80" t="s">
        <v>161</v>
      </c>
      <c r="C176" s="27">
        <v>2</v>
      </c>
      <c r="D176" s="28"/>
      <c r="E176" s="27">
        <v>0</v>
      </c>
      <c r="G176" s="27">
        <v>1</v>
      </c>
      <c r="I176" s="116">
        <v>0</v>
      </c>
      <c r="K176" s="28">
        <v>0</v>
      </c>
    </row>
    <row r="177" spans="1:12" s="83" customFormat="1">
      <c r="A177" s="34" t="s">
        <v>162</v>
      </c>
      <c r="B177" s="85"/>
      <c r="C177" s="81"/>
      <c r="D177" s="28"/>
      <c r="E177" s="28">
        <v>83</v>
      </c>
      <c r="F177" s="13"/>
      <c r="G177" s="28">
        <v>52</v>
      </c>
      <c r="I177" s="116">
        <v>87</v>
      </c>
      <c r="K177" s="28">
        <v>87</v>
      </c>
      <c r="L177" s="144"/>
    </row>
    <row r="178" spans="1:12">
      <c r="A178" t="s">
        <v>61</v>
      </c>
      <c r="C178" s="27">
        <v>65</v>
      </c>
      <c r="D178" s="28"/>
      <c r="E178" s="27">
        <v>129</v>
      </c>
      <c r="G178" s="27">
        <v>131</v>
      </c>
      <c r="I178" s="28">
        <v>97</v>
      </c>
      <c r="K178" s="28">
        <v>97</v>
      </c>
      <c r="L178" s="18"/>
    </row>
    <row r="179" spans="1:12">
      <c r="A179" t="s">
        <v>62</v>
      </c>
      <c r="C179" s="29">
        <v>1.4</v>
      </c>
      <c r="D179" s="30"/>
      <c r="E179" s="29">
        <v>1.5</v>
      </c>
      <c r="G179" s="29">
        <v>2.32874992307692</v>
      </c>
      <c r="I179" s="30">
        <v>0.68</v>
      </c>
      <c r="K179" s="30">
        <v>0.68</v>
      </c>
    </row>
    <row r="181" spans="1:12">
      <c r="A181" s="1" t="s">
        <v>63</v>
      </c>
      <c r="B181" s="2"/>
      <c r="C181" s="3">
        <v>2010</v>
      </c>
      <c r="D181" s="4"/>
      <c r="E181" s="3">
        <v>2011</v>
      </c>
      <c r="F181" s="4"/>
      <c r="G181" s="3">
        <v>2012</v>
      </c>
      <c r="I181" s="3" t="s">
        <v>169</v>
      </c>
      <c r="K181" s="3">
        <v>2013</v>
      </c>
    </row>
    <row r="182" spans="1:12">
      <c r="A182" t="s">
        <v>64</v>
      </c>
      <c r="C182" s="12">
        <v>46</v>
      </c>
      <c r="E182" s="12">
        <v>44</v>
      </c>
      <c r="G182" s="12">
        <v>18</v>
      </c>
      <c r="I182" s="98">
        <v>21</v>
      </c>
      <c r="K182" s="44">
        <v>21</v>
      </c>
    </row>
    <row r="183" spans="1:12">
      <c r="A183" t="s">
        <v>65</v>
      </c>
      <c r="C183" s="12">
        <v>2</v>
      </c>
      <c r="E183" s="12">
        <v>5</v>
      </c>
      <c r="G183" s="12">
        <v>1</v>
      </c>
      <c r="I183" s="98">
        <v>3</v>
      </c>
      <c r="K183" s="44">
        <v>3</v>
      </c>
    </row>
    <row r="184" spans="1:12">
      <c r="A184" t="s">
        <v>66</v>
      </c>
      <c r="C184" s="12">
        <v>2</v>
      </c>
      <c r="E184" s="12">
        <v>2</v>
      </c>
      <c r="G184" s="12">
        <v>0</v>
      </c>
      <c r="I184" s="98">
        <v>1</v>
      </c>
      <c r="K184" s="44">
        <v>1</v>
      </c>
    </row>
    <row r="185" spans="1:12">
      <c r="A185" t="s">
        <v>67</v>
      </c>
      <c r="C185" s="12">
        <v>0</v>
      </c>
      <c r="E185" s="13">
        <v>3</v>
      </c>
      <c r="G185" s="12">
        <v>1</v>
      </c>
      <c r="I185" s="98">
        <v>2</v>
      </c>
      <c r="K185" s="44">
        <v>2</v>
      </c>
    </row>
    <row r="186" spans="1:12">
      <c r="A186" t="s">
        <v>68</v>
      </c>
      <c r="C186" s="12">
        <v>0</v>
      </c>
      <c r="E186" s="12">
        <v>0</v>
      </c>
      <c r="G186" s="12">
        <v>0</v>
      </c>
      <c r="I186" s="98">
        <v>0</v>
      </c>
      <c r="K186" s="44">
        <v>0</v>
      </c>
    </row>
    <row r="187" spans="1:12">
      <c r="A187" t="s">
        <v>69</v>
      </c>
      <c r="C187" s="12">
        <v>0</v>
      </c>
      <c r="E187" s="12">
        <v>0</v>
      </c>
      <c r="G187" s="12">
        <v>0</v>
      </c>
      <c r="I187" s="98">
        <v>0</v>
      </c>
      <c r="K187" s="44">
        <v>0</v>
      </c>
    </row>
    <row r="188" spans="1:12">
      <c r="A188" t="s">
        <v>70</v>
      </c>
      <c r="C188" s="12">
        <v>15</v>
      </c>
      <c r="E188" s="12">
        <v>24</v>
      </c>
      <c r="G188" s="12">
        <v>11</v>
      </c>
      <c r="I188" s="98">
        <v>11</v>
      </c>
      <c r="K188" s="44">
        <v>11</v>
      </c>
    </row>
    <row r="189" spans="1:12">
      <c r="A189" t="s">
        <v>66</v>
      </c>
      <c r="C189" s="12">
        <v>7</v>
      </c>
      <c r="E189" s="12">
        <v>10</v>
      </c>
      <c r="G189" s="12">
        <v>10</v>
      </c>
      <c r="I189" s="98">
        <v>5</v>
      </c>
      <c r="K189" s="44">
        <v>5</v>
      </c>
    </row>
    <row r="190" spans="1:12">
      <c r="A190" t="s">
        <v>67</v>
      </c>
      <c r="C190" s="12">
        <v>7</v>
      </c>
      <c r="E190" s="12">
        <v>4</v>
      </c>
      <c r="G190" s="12">
        <v>1</v>
      </c>
      <c r="I190" s="98">
        <v>1</v>
      </c>
      <c r="K190" s="44">
        <v>1</v>
      </c>
    </row>
    <row r="191" spans="1:12">
      <c r="A191" t="s">
        <v>68</v>
      </c>
      <c r="C191" s="12">
        <v>1</v>
      </c>
      <c r="E191" s="12">
        <v>8</v>
      </c>
      <c r="G191" s="12">
        <v>0</v>
      </c>
      <c r="I191" s="98">
        <v>1</v>
      </c>
      <c r="K191" s="44">
        <v>1</v>
      </c>
    </row>
    <row r="192" spans="1:12">
      <c r="A192" t="s">
        <v>69</v>
      </c>
      <c r="C192" s="12">
        <v>0</v>
      </c>
      <c r="E192" s="12">
        <v>2</v>
      </c>
      <c r="G192" s="12">
        <v>0</v>
      </c>
      <c r="I192" s="98">
        <v>4</v>
      </c>
      <c r="K192" s="44">
        <v>4</v>
      </c>
    </row>
    <row r="193" spans="1:12">
      <c r="A193" t="s">
        <v>71</v>
      </c>
      <c r="C193" s="12">
        <v>29</v>
      </c>
      <c r="E193" s="12">
        <v>15</v>
      </c>
      <c r="G193" s="12">
        <v>6</v>
      </c>
      <c r="I193" s="98">
        <v>7</v>
      </c>
      <c r="K193" s="44">
        <v>7</v>
      </c>
    </row>
    <row r="194" spans="1:12">
      <c r="A194" t="s">
        <v>66</v>
      </c>
      <c r="C194" s="12">
        <v>7</v>
      </c>
      <c r="E194" s="12">
        <v>7</v>
      </c>
      <c r="G194" s="12">
        <v>5</v>
      </c>
      <c r="I194" s="98">
        <v>3</v>
      </c>
      <c r="K194" s="151">
        <v>3</v>
      </c>
    </row>
    <row r="195" spans="1:12">
      <c r="A195" t="s">
        <v>67</v>
      </c>
      <c r="C195" s="12">
        <v>7</v>
      </c>
      <c r="E195" s="12">
        <v>7</v>
      </c>
      <c r="G195" s="12">
        <v>1</v>
      </c>
      <c r="I195" s="98">
        <v>0</v>
      </c>
      <c r="K195" s="151">
        <v>4</v>
      </c>
    </row>
    <row r="196" spans="1:12">
      <c r="A196" t="s">
        <v>68</v>
      </c>
      <c r="C196" s="12">
        <v>0</v>
      </c>
      <c r="E196" s="12">
        <v>1</v>
      </c>
      <c r="G196" s="12">
        <v>0</v>
      </c>
      <c r="I196" s="98">
        <v>4</v>
      </c>
      <c r="K196" s="44">
        <v>0</v>
      </c>
      <c r="L196" s="83"/>
    </row>
    <row r="197" spans="1:12">
      <c r="A197" t="s">
        <v>69</v>
      </c>
      <c r="C197" s="12">
        <v>15</v>
      </c>
      <c r="E197" s="12">
        <v>0</v>
      </c>
      <c r="G197" s="12">
        <v>0</v>
      </c>
      <c r="I197" s="98">
        <v>0</v>
      </c>
      <c r="K197" s="44">
        <v>0</v>
      </c>
    </row>
    <row r="198" spans="1:12">
      <c r="A198" t="s">
        <v>72</v>
      </c>
      <c r="C198" s="12">
        <v>0.43</v>
      </c>
      <c r="E198" s="12">
        <v>1.21</v>
      </c>
      <c r="G198" s="31">
        <v>0.22</v>
      </c>
      <c r="I198" s="128">
        <v>0.54</v>
      </c>
      <c r="K198" s="151">
        <v>0.7</v>
      </c>
      <c r="L198" s="124"/>
    </row>
    <row r="199" spans="1:12">
      <c r="A199" t="s">
        <v>66</v>
      </c>
      <c r="C199" s="12">
        <v>1.71</v>
      </c>
      <c r="E199" s="12">
        <v>1.75</v>
      </c>
      <c r="G199" s="31">
        <v>0</v>
      </c>
      <c r="I199" s="128">
        <v>0.81</v>
      </c>
      <c r="K199" s="44">
        <v>0.81</v>
      </c>
      <c r="L199" s="124"/>
    </row>
    <row r="200" spans="1:12">
      <c r="A200" t="s">
        <v>67</v>
      </c>
      <c r="C200" s="12">
        <v>0</v>
      </c>
      <c r="E200" s="12">
        <v>1.95</v>
      </c>
      <c r="G200" s="12">
        <v>0.64</v>
      </c>
      <c r="I200" s="98">
        <v>0.72</v>
      </c>
      <c r="K200" s="151">
        <v>1.35</v>
      </c>
    </row>
    <row r="201" spans="1:12">
      <c r="A201" t="s">
        <v>68</v>
      </c>
      <c r="C201" s="12">
        <v>0</v>
      </c>
      <c r="E201" s="12">
        <v>0</v>
      </c>
      <c r="G201" s="12">
        <v>0</v>
      </c>
      <c r="I201" s="98">
        <v>0</v>
      </c>
      <c r="K201" s="44">
        <v>0</v>
      </c>
    </row>
    <row r="202" spans="1:12">
      <c r="A202" t="s">
        <v>69</v>
      </c>
      <c r="C202" s="12">
        <v>0</v>
      </c>
      <c r="E202" s="12">
        <v>0</v>
      </c>
      <c r="G202" s="12">
        <v>0</v>
      </c>
      <c r="I202" s="98">
        <v>0</v>
      </c>
      <c r="K202" s="44">
        <v>0</v>
      </c>
    </row>
    <row r="204" spans="1:12">
      <c r="A204" s="1" t="s">
        <v>73</v>
      </c>
      <c r="B204" s="2"/>
      <c r="C204" s="3">
        <v>2010</v>
      </c>
      <c r="D204" s="4"/>
      <c r="E204" s="3">
        <v>2011</v>
      </c>
      <c r="F204" s="4"/>
      <c r="G204" s="3">
        <v>2012</v>
      </c>
      <c r="I204" s="3" t="s">
        <v>169</v>
      </c>
      <c r="K204" s="3">
        <v>2013</v>
      </c>
    </row>
    <row r="205" spans="1:12">
      <c r="A205" t="s">
        <v>65</v>
      </c>
      <c r="C205" s="12">
        <v>268</v>
      </c>
      <c r="E205" s="13">
        <v>236</v>
      </c>
      <c r="G205" s="12">
        <v>214</v>
      </c>
      <c r="I205" s="128">
        <v>171</v>
      </c>
      <c r="K205" s="13">
        <v>171</v>
      </c>
      <c r="L205" s="124"/>
    </row>
    <row r="206" spans="1:12">
      <c r="A206" t="s">
        <v>66</v>
      </c>
      <c r="C206" s="12">
        <v>52</v>
      </c>
      <c r="E206" s="13">
        <v>44</v>
      </c>
      <c r="G206" s="12">
        <v>48</v>
      </c>
      <c r="I206" s="128">
        <v>29</v>
      </c>
      <c r="K206" s="13">
        <v>29</v>
      </c>
      <c r="L206" s="124"/>
    </row>
    <row r="207" spans="1:12">
      <c r="A207" t="s">
        <v>67</v>
      </c>
      <c r="C207" s="12">
        <v>125</v>
      </c>
      <c r="E207" s="13">
        <v>121</v>
      </c>
      <c r="G207" s="12">
        <v>130</v>
      </c>
      <c r="I207" s="98">
        <v>110</v>
      </c>
      <c r="K207" s="13">
        <v>110</v>
      </c>
    </row>
    <row r="208" spans="1:12">
      <c r="A208" t="s">
        <v>68</v>
      </c>
      <c r="C208" s="12">
        <v>18</v>
      </c>
      <c r="E208" s="13">
        <v>22</v>
      </c>
      <c r="G208" s="12">
        <v>16</v>
      </c>
      <c r="I208" s="98">
        <v>13</v>
      </c>
      <c r="K208" s="13">
        <v>13</v>
      </c>
    </row>
    <row r="209" spans="1:12">
      <c r="A209" t="s">
        <v>69</v>
      </c>
      <c r="C209" s="12">
        <v>73</v>
      </c>
      <c r="E209" s="13">
        <v>49</v>
      </c>
      <c r="G209" s="12">
        <v>20</v>
      </c>
      <c r="I209" s="98">
        <v>19</v>
      </c>
      <c r="K209" s="13">
        <v>19</v>
      </c>
    </row>
    <row r="210" spans="1:12">
      <c r="A210" t="s">
        <v>70</v>
      </c>
      <c r="C210" s="12">
        <v>123</v>
      </c>
      <c r="E210" s="13">
        <v>124</v>
      </c>
      <c r="G210" s="12">
        <v>103</v>
      </c>
      <c r="I210" s="98">
        <v>90</v>
      </c>
      <c r="K210" s="13">
        <v>90</v>
      </c>
    </row>
    <row r="211" spans="1:12">
      <c r="A211" t="s">
        <v>66</v>
      </c>
      <c r="C211" s="12">
        <v>32</v>
      </c>
      <c r="E211" s="13">
        <v>50</v>
      </c>
      <c r="G211" s="12">
        <v>56</v>
      </c>
      <c r="I211" s="98">
        <v>39</v>
      </c>
      <c r="K211" s="13">
        <v>39</v>
      </c>
    </row>
    <row r="212" spans="1:12">
      <c r="A212" t="s">
        <v>67</v>
      </c>
      <c r="C212" s="12">
        <v>27</v>
      </c>
      <c r="E212" s="12">
        <v>38</v>
      </c>
      <c r="G212" s="12">
        <v>24</v>
      </c>
      <c r="I212" s="98">
        <v>30</v>
      </c>
      <c r="K212" s="13">
        <v>30</v>
      </c>
    </row>
    <row r="213" spans="1:12">
      <c r="A213" t="s">
        <v>68</v>
      </c>
      <c r="C213" s="12">
        <v>12</v>
      </c>
      <c r="E213" s="12">
        <v>8</v>
      </c>
      <c r="G213" s="12">
        <v>4</v>
      </c>
      <c r="I213" s="98">
        <v>4</v>
      </c>
      <c r="K213" s="13">
        <v>4</v>
      </c>
    </row>
    <row r="214" spans="1:12">
      <c r="A214" t="s">
        <v>69</v>
      </c>
      <c r="C214" s="12">
        <v>52</v>
      </c>
      <c r="E214" s="12">
        <v>28</v>
      </c>
      <c r="G214" s="12">
        <v>19</v>
      </c>
      <c r="I214" s="98">
        <v>19</v>
      </c>
      <c r="K214" s="151">
        <v>17</v>
      </c>
      <c r="L214" s="83"/>
    </row>
    <row r="215" spans="1:12">
      <c r="A215" t="s">
        <v>74</v>
      </c>
      <c r="C215" s="12">
        <v>2.6</v>
      </c>
      <c r="E215" s="12">
        <v>2.2999999999999998</v>
      </c>
      <c r="G215" s="12">
        <v>2</v>
      </c>
      <c r="I215" s="98">
        <v>1.7</v>
      </c>
      <c r="K215" s="13">
        <v>1.7</v>
      </c>
    </row>
    <row r="216" spans="1:12">
      <c r="A216" t="s">
        <v>66</v>
      </c>
      <c r="C216" s="12">
        <v>2.1</v>
      </c>
      <c r="E216" s="12">
        <v>1.7</v>
      </c>
      <c r="G216" s="12">
        <v>1.6</v>
      </c>
      <c r="I216" s="98">
        <v>1</v>
      </c>
      <c r="K216" s="13">
        <v>1</v>
      </c>
    </row>
    <row r="217" spans="1:12">
      <c r="A217" t="s">
        <v>67</v>
      </c>
      <c r="C217" s="12">
        <v>3.3</v>
      </c>
      <c r="E217" s="12">
        <v>2.9</v>
      </c>
      <c r="G217" s="12">
        <v>3.4</v>
      </c>
      <c r="I217" s="98">
        <v>3.1</v>
      </c>
      <c r="K217" s="13">
        <v>3.1</v>
      </c>
    </row>
    <row r="218" spans="1:12">
      <c r="A218" t="s">
        <v>68</v>
      </c>
      <c r="C218" s="12">
        <v>1.7</v>
      </c>
      <c r="E218" s="12">
        <v>2</v>
      </c>
      <c r="G218" s="12">
        <v>1.6</v>
      </c>
      <c r="I218" s="98">
        <v>1.3</v>
      </c>
      <c r="K218" s="13">
        <v>1.3</v>
      </c>
    </row>
    <row r="219" spans="1:12">
      <c r="A219" t="s">
        <v>69</v>
      </c>
      <c r="C219" s="12">
        <v>2.4</v>
      </c>
      <c r="E219" s="12">
        <v>1.9</v>
      </c>
      <c r="G219" s="12">
        <v>0.7</v>
      </c>
      <c r="I219" s="98">
        <v>0.7</v>
      </c>
      <c r="K219" s="13">
        <v>0.7</v>
      </c>
    </row>
    <row r="220" spans="1:12">
      <c r="A220" t="s">
        <v>75</v>
      </c>
      <c r="C220" s="12">
        <v>64</v>
      </c>
      <c r="E220" s="12">
        <v>79</v>
      </c>
      <c r="G220" s="13">
        <v>85</v>
      </c>
      <c r="I220" s="98">
        <v>84</v>
      </c>
      <c r="K220" s="13">
        <v>84</v>
      </c>
    </row>
    <row r="221" spans="1:12">
      <c r="A221" t="s">
        <v>76</v>
      </c>
      <c r="C221" s="12">
        <v>63</v>
      </c>
      <c r="E221" s="12">
        <v>82</v>
      </c>
      <c r="G221" s="13">
        <v>90</v>
      </c>
      <c r="I221" s="98">
        <v>88</v>
      </c>
      <c r="K221" s="13">
        <v>88</v>
      </c>
    </row>
    <row r="222" spans="1:12">
      <c r="A222" s="5" t="s">
        <v>145</v>
      </c>
      <c r="C222" s="13">
        <v>98</v>
      </c>
      <c r="E222" s="32">
        <v>99.6</v>
      </c>
      <c r="G222" s="32">
        <v>99.6</v>
      </c>
      <c r="H222" s="5"/>
      <c r="I222" s="90">
        <v>97.475832438238498</v>
      </c>
      <c r="K222" s="32">
        <v>99.6</v>
      </c>
      <c r="L222" s="83"/>
    </row>
    <row r="223" spans="1:12">
      <c r="A223" s="5" t="s">
        <v>36</v>
      </c>
      <c r="C223" s="13">
        <v>98</v>
      </c>
      <c r="E223" s="32">
        <v>98.5</v>
      </c>
      <c r="G223" s="32">
        <v>98.5</v>
      </c>
      <c r="H223" s="5"/>
      <c r="I223" s="90">
        <v>100</v>
      </c>
      <c r="K223" s="32">
        <v>98.5</v>
      </c>
    </row>
    <row r="224" spans="1:12">
      <c r="A224" s="5" t="s">
        <v>77</v>
      </c>
      <c r="C224" s="13">
        <v>99</v>
      </c>
      <c r="E224" s="32">
        <v>99.8</v>
      </c>
      <c r="G224" s="32">
        <v>99.8</v>
      </c>
      <c r="H224" s="5"/>
      <c r="I224" s="90">
        <v>97.193702943189606</v>
      </c>
      <c r="K224" s="32">
        <v>99.8</v>
      </c>
    </row>
    <row r="225" spans="1:13">
      <c r="A225" s="5" t="s">
        <v>38</v>
      </c>
      <c r="C225" s="13">
        <v>97</v>
      </c>
      <c r="E225" s="32">
        <v>99</v>
      </c>
      <c r="G225" s="32">
        <v>99</v>
      </c>
      <c r="H225" s="5"/>
      <c r="I225" s="90">
        <v>98.214285714285694</v>
      </c>
      <c r="K225" s="32">
        <v>99</v>
      </c>
    </row>
    <row r="226" spans="1:13" ht="30">
      <c r="A226" s="63" t="s">
        <v>78</v>
      </c>
      <c r="C226" s="13">
        <v>9</v>
      </c>
      <c r="E226" s="32">
        <v>8</v>
      </c>
      <c r="G226" s="32">
        <v>8.8357588357588366</v>
      </c>
      <c r="H226" s="5"/>
      <c r="I226" s="32">
        <v>8.4854994629430696</v>
      </c>
      <c r="J226" s="85"/>
      <c r="K226" s="32">
        <v>8.4854994629430696</v>
      </c>
    </row>
    <row r="227" spans="1:13">
      <c r="A227" s="5" t="s">
        <v>36</v>
      </c>
      <c r="C227" s="13">
        <v>32</v>
      </c>
      <c r="E227" s="32">
        <v>34</v>
      </c>
      <c r="G227" s="32">
        <v>35.384615384615387</v>
      </c>
      <c r="H227" s="5"/>
      <c r="I227" s="32">
        <v>38.461538461538503</v>
      </c>
      <c r="J227" s="85"/>
      <c r="K227" s="32">
        <v>38.461538461538503</v>
      </c>
    </row>
    <row r="228" spans="1:13">
      <c r="A228" s="5" t="s">
        <v>77</v>
      </c>
      <c r="C228" s="13">
        <v>7</v>
      </c>
      <c r="E228" s="32">
        <v>5</v>
      </c>
      <c r="G228" s="32">
        <v>7.0152217074784913</v>
      </c>
      <c r="H228" s="5"/>
      <c r="I228" s="32">
        <v>6.5023956194387402</v>
      </c>
      <c r="J228" s="85"/>
      <c r="K228" s="32">
        <v>6.5023956194387402</v>
      </c>
    </row>
    <row r="229" spans="1:13">
      <c r="A229" s="5" t="s">
        <v>38</v>
      </c>
      <c r="C229" s="13">
        <v>16</v>
      </c>
      <c r="E229" s="32">
        <v>15</v>
      </c>
      <c r="G229" s="32">
        <v>11.781609195402298</v>
      </c>
      <c r="H229" s="5"/>
      <c r="I229" s="32">
        <v>11.3095238095238</v>
      </c>
      <c r="J229" s="85"/>
      <c r="K229" s="32">
        <v>11.3095238095238</v>
      </c>
    </row>
    <row r="230" spans="1:13">
      <c r="A230" s="5" t="s">
        <v>79</v>
      </c>
      <c r="C230" s="13">
        <v>2.5</v>
      </c>
      <c r="E230" s="65">
        <v>1.8</v>
      </c>
      <c r="G230" s="13">
        <v>2.5</v>
      </c>
      <c r="H230" s="5"/>
      <c r="I230" s="86">
        <v>2.2999999999999998</v>
      </c>
      <c r="K230" s="152">
        <v>2.2000000000000002</v>
      </c>
    </row>
    <row r="231" spans="1:13" ht="30">
      <c r="A231" s="64" t="s">
        <v>196</v>
      </c>
      <c r="C231" s="13">
        <v>96</v>
      </c>
      <c r="E231" s="32">
        <v>96</v>
      </c>
      <c r="G231" s="117">
        <v>96</v>
      </c>
      <c r="H231" s="5"/>
      <c r="I231" s="139">
        <v>93.179377013963503</v>
      </c>
      <c r="K231" s="117">
        <v>93</v>
      </c>
      <c r="L231" s="83"/>
    </row>
    <row r="232" spans="1:13" ht="15.75" customHeight="1">
      <c r="A232" s="196" t="s">
        <v>201</v>
      </c>
      <c r="B232" s="196"/>
      <c r="C232" s="196"/>
      <c r="D232" s="196"/>
      <c r="E232" s="196"/>
      <c r="F232" s="196"/>
      <c r="G232" s="196"/>
      <c r="H232" s="196"/>
      <c r="I232"/>
      <c r="K232" s="83"/>
      <c r="L232" s="89"/>
    </row>
    <row r="233" spans="1:13">
      <c r="A233" s="84"/>
    </row>
    <row r="234" spans="1:13">
      <c r="A234" s="1" t="s">
        <v>80</v>
      </c>
      <c r="B234" s="2"/>
      <c r="C234" s="3">
        <v>2010</v>
      </c>
      <c r="D234" s="4"/>
      <c r="E234" s="3">
        <v>2011</v>
      </c>
      <c r="F234" s="4"/>
      <c r="G234" s="3">
        <v>2012</v>
      </c>
      <c r="I234" s="3" t="s">
        <v>169</v>
      </c>
      <c r="K234" s="3">
        <v>2013</v>
      </c>
    </row>
    <row r="235" spans="1:13">
      <c r="A235" s="19" t="s">
        <v>81</v>
      </c>
      <c r="B235"/>
      <c r="C235">
        <v>184</v>
      </c>
      <c r="E235">
        <v>221</v>
      </c>
      <c r="G235" s="7">
        <v>325</v>
      </c>
      <c r="I235" s="7">
        <v>324</v>
      </c>
      <c r="K235" s="7">
        <v>324</v>
      </c>
      <c r="L235" s="91"/>
    </row>
    <row r="236" spans="1:13">
      <c r="A236" s="19" t="s">
        <v>82</v>
      </c>
      <c r="B236"/>
      <c r="C236">
        <v>31</v>
      </c>
      <c r="D236"/>
      <c r="E236">
        <v>29</v>
      </c>
      <c r="F236"/>
      <c r="G236" s="5">
        <v>53</v>
      </c>
      <c r="I236" s="5">
        <v>60</v>
      </c>
      <c r="K236" s="85">
        <v>60</v>
      </c>
      <c r="L236" s="94"/>
      <c r="M236" s="93"/>
    </row>
    <row r="237" spans="1:13">
      <c r="A237" s="19" t="s">
        <v>83</v>
      </c>
      <c r="B237"/>
      <c r="C237">
        <v>46</v>
      </c>
      <c r="D237"/>
      <c r="E237">
        <v>40</v>
      </c>
      <c r="F237"/>
      <c r="G237" s="5">
        <v>53</v>
      </c>
      <c r="I237" s="5">
        <v>42</v>
      </c>
      <c r="K237" s="85">
        <v>42</v>
      </c>
      <c r="L237" s="94"/>
    </row>
    <row r="238" spans="1:13">
      <c r="A238" s="19" t="s">
        <v>84</v>
      </c>
      <c r="B238"/>
      <c r="C238">
        <v>11</v>
      </c>
      <c r="D238"/>
      <c r="E238">
        <v>9</v>
      </c>
      <c r="F238"/>
      <c r="G238">
        <v>7</v>
      </c>
      <c r="I238">
        <v>5</v>
      </c>
      <c r="K238" s="83">
        <v>5</v>
      </c>
      <c r="L238" s="94"/>
    </row>
    <row r="239" spans="1:13" ht="30">
      <c r="A239" s="19" t="s">
        <v>85</v>
      </c>
      <c r="B239"/>
      <c r="C239">
        <v>77</v>
      </c>
      <c r="D239"/>
      <c r="E239">
        <v>119</v>
      </c>
      <c r="F239"/>
      <c r="G239">
        <v>140</v>
      </c>
      <c r="I239">
        <v>176</v>
      </c>
      <c r="K239" s="34">
        <v>178</v>
      </c>
      <c r="L239" s="91"/>
    </row>
    <row r="240" spans="1:13" ht="30">
      <c r="A240" s="19" t="s">
        <v>86</v>
      </c>
      <c r="B240"/>
      <c r="C240">
        <v>90</v>
      </c>
      <c r="D240"/>
      <c r="E240">
        <v>100</v>
      </c>
      <c r="F240"/>
      <c r="G240">
        <v>100</v>
      </c>
      <c r="I240">
        <v>100</v>
      </c>
      <c r="K240" s="83">
        <v>100</v>
      </c>
      <c r="L240" s="91"/>
    </row>
    <row r="241" spans="1:12" ht="30">
      <c r="A241" s="19" t="s">
        <v>87</v>
      </c>
      <c r="B241"/>
      <c r="C241">
        <v>0</v>
      </c>
      <c r="D241"/>
      <c r="E241">
        <v>0</v>
      </c>
      <c r="F241"/>
      <c r="G241" s="7">
        <v>0</v>
      </c>
      <c r="I241" s="7">
        <v>0</v>
      </c>
      <c r="K241" s="7">
        <v>0</v>
      </c>
      <c r="L241" s="95"/>
    </row>
    <row r="242" spans="1:12">
      <c r="A242" s="11"/>
    </row>
    <row r="243" spans="1:12">
      <c r="A243" s="1" t="s">
        <v>88</v>
      </c>
      <c r="B243" s="2"/>
      <c r="C243" s="3">
        <v>2010</v>
      </c>
      <c r="D243" s="4"/>
      <c r="E243" s="3">
        <v>2011</v>
      </c>
      <c r="F243" s="4"/>
      <c r="G243" s="3">
        <v>2012</v>
      </c>
      <c r="I243" s="3" t="s">
        <v>169</v>
      </c>
      <c r="K243" s="3">
        <v>2013</v>
      </c>
    </row>
    <row r="244" spans="1:12">
      <c r="A244" t="s">
        <v>89</v>
      </c>
      <c r="C244" s="14">
        <v>46533</v>
      </c>
      <c r="D244" s="15"/>
      <c r="E244" s="14">
        <v>44104</v>
      </c>
      <c r="G244" s="14">
        <f>39119+4786</f>
        <v>43905</v>
      </c>
      <c r="I244" s="14">
        <v>43087</v>
      </c>
      <c r="K244" s="14">
        <v>43087</v>
      </c>
      <c r="L244" s="91"/>
    </row>
    <row r="245" spans="1:12">
      <c r="A245" t="s">
        <v>90</v>
      </c>
      <c r="C245" s="14">
        <v>11409</v>
      </c>
      <c r="D245" s="15"/>
      <c r="E245" s="14">
        <v>10333</v>
      </c>
      <c r="G245" s="15">
        <v>9697</v>
      </c>
      <c r="I245" s="15">
        <v>9597</v>
      </c>
      <c r="K245" s="15">
        <v>9597</v>
      </c>
      <c r="L245" s="91"/>
    </row>
    <row r="246" spans="1:12">
      <c r="A246" t="s">
        <v>91</v>
      </c>
      <c r="C246" s="14">
        <v>8860</v>
      </c>
      <c r="D246" s="15"/>
      <c r="E246" s="14">
        <v>8322</v>
      </c>
      <c r="G246" s="15">
        <v>9791</v>
      </c>
      <c r="I246" s="15">
        <v>9432</v>
      </c>
      <c r="K246" s="15">
        <v>9432</v>
      </c>
      <c r="L246" s="91"/>
    </row>
    <row r="247" spans="1:12">
      <c r="A247" s="83" t="s">
        <v>230</v>
      </c>
      <c r="C247" s="14">
        <v>15054</v>
      </c>
      <c r="D247" s="15"/>
      <c r="E247" s="14">
        <v>11679</v>
      </c>
      <c r="G247" s="15">
        <v>11162</v>
      </c>
      <c r="I247" s="15">
        <v>10025</v>
      </c>
      <c r="K247" s="15">
        <v>10025</v>
      </c>
      <c r="L247" s="91"/>
    </row>
    <row r="248" spans="1:12" hidden="1">
      <c r="A248" t="s">
        <v>92</v>
      </c>
      <c r="C248" s="14">
        <v>3646</v>
      </c>
      <c r="D248" s="15"/>
      <c r="E248" s="33"/>
      <c r="G248" s="33"/>
      <c r="I248" s="33"/>
      <c r="K248" s="33"/>
      <c r="L248" s="91"/>
    </row>
    <row r="249" spans="1:12">
      <c r="A249" t="s">
        <v>93</v>
      </c>
      <c r="C249" s="33"/>
      <c r="D249" s="15"/>
      <c r="E249" s="14">
        <v>4404</v>
      </c>
      <c r="G249" s="15">
        <v>3946</v>
      </c>
      <c r="I249" s="15">
        <v>3826</v>
      </c>
      <c r="K249" s="15">
        <v>3826</v>
      </c>
      <c r="L249" s="91"/>
    </row>
    <row r="250" spans="1:12">
      <c r="A250" t="s">
        <v>94</v>
      </c>
      <c r="C250" s="33"/>
      <c r="D250" s="15"/>
      <c r="E250" s="14">
        <v>1319</v>
      </c>
      <c r="G250" s="15">
        <v>1199</v>
      </c>
      <c r="I250" s="15">
        <v>1178</v>
      </c>
      <c r="K250" s="15">
        <v>1178</v>
      </c>
      <c r="L250" s="91"/>
    </row>
    <row r="251" spans="1:12">
      <c r="A251" t="s">
        <v>95</v>
      </c>
      <c r="C251" s="14">
        <v>4317</v>
      </c>
      <c r="D251" s="15"/>
      <c r="E251" s="14">
        <v>4501</v>
      </c>
      <c r="G251" s="15">
        <v>4977</v>
      </c>
      <c r="I251" s="15">
        <v>5793</v>
      </c>
      <c r="K251" s="15">
        <v>5793</v>
      </c>
      <c r="L251" s="91"/>
    </row>
    <row r="252" spans="1:12">
      <c r="A252" t="s">
        <v>96</v>
      </c>
      <c r="C252" s="14">
        <v>3247</v>
      </c>
      <c r="D252" s="15"/>
      <c r="E252" s="14">
        <v>3546</v>
      </c>
      <c r="G252" s="15">
        <v>3133</v>
      </c>
      <c r="I252" s="15">
        <v>3236</v>
      </c>
      <c r="K252" s="15">
        <v>3236</v>
      </c>
      <c r="L252" s="91"/>
    </row>
    <row r="253" spans="1:12">
      <c r="A253" s="34" t="s">
        <v>97</v>
      </c>
      <c r="B253" s="35"/>
      <c r="C253" s="33"/>
      <c r="E253" s="33"/>
      <c r="F253" s="36"/>
      <c r="G253" s="33"/>
      <c r="H253" s="37"/>
      <c r="I253" s="33"/>
      <c r="K253" s="33"/>
    </row>
    <row r="254" spans="1:12">
      <c r="A254" t="s">
        <v>98</v>
      </c>
      <c r="B254" s="35"/>
      <c r="C254" s="38">
        <v>99</v>
      </c>
      <c r="D254" s="38"/>
      <c r="E254" s="39">
        <v>99</v>
      </c>
      <c r="F254" s="36"/>
      <c r="G254" s="39">
        <f>(43582/$G$244)*100</f>
        <v>99.264320692404056</v>
      </c>
      <c r="H254" s="37"/>
      <c r="I254" s="39">
        <v>99</v>
      </c>
      <c r="K254" s="39">
        <v>99</v>
      </c>
      <c r="L254" s="91"/>
    </row>
    <row r="255" spans="1:12">
      <c r="A255" t="s">
        <v>99</v>
      </c>
      <c r="B255" s="35"/>
      <c r="C255" s="38">
        <v>1</v>
      </c>
      <c r="D255" s="38"/>
      <c r="E255" s="39">
        <v>1</v>
      </c>
      <c r="F255" s="36"/>
      <c r="G255" s="39">
        <f>(323/$G$244)*100</f>
        <v>0.7356793075959458</v>
      </c>
      <c r="H255" s="37"/>
      <c r="I255" s="39">
        <v>1</v>
      </c>
      <c r="K255" s="39">
        <v>1</v>
      </c>
      <c r="L255" s="91"/>
    </row>
    <row r="256" spans="1:12">
      <c r="A256" s="35" t="s">
        <v>100</v>
      </c>
      <c r="B256" s="35"/>
      <c r="C256" s="40"/>
      <c r="D256" s="6"/>
      <c r="E256" s="40"/>
      <c r="F256" s="36"/>
      <c r="G256" s="33"/>
      <c r="H256" s="37"/>
      <c r="I256" s="33"/>
      <c r="K256" s="33"/>
    </row>
    <row r="257" spans="1:14">
      <c r="A257" t="s">
        <v>101</v>
      </c>
      <c r="B257" s="35"/>
      <c r="C257" s="38">
        <v>5</v>
      </c>
      <c r="D257" s="38"/>
      <c r="E257" s="38">
        <v>5</v>
      </c>
      <c r="F257" s="36"/>
      <c r="G257" s="39">
        <f>((153+1760+285)/$G$244)*100</f>
        <v>5.0062635235166839</v>
      </c>
      <c r="H257" s="37"/>
      <c r="I257" s="39">
        <v>4.9000000000000004</v>
      </c>
      <c r="K257" s="39">
        <v>4.9000000000000004</v>
      </c>
      <c r="L257" s="91"/>
    </row>
    <row r="258" spans="1:14">
      <c r="A258" s="35" t="s">
        <v>102</v>
      </c>
      <c r="B258" s="37"/>
      <c r="C258" s="38">
        <v>36</v>
      </c>
      <c r="D258" s="38"/>
      <c r="E258" s="38">
        <v>37</v>
      </c>
      <c r="F258" s="36"/>
      <c r="G258" s="39">
        <f>((11568+3921)/$G$244)*100</f>
        <v>35.278442090878031</v>
      </c>
      <c r="H258" s="37"/>
      <c r="I258" s="39">
        <v>35</v>
      </c>
      <c r="K258" s="39">
        <v>35</v>
      </c>
      <c r="L258" s="91"/>
    </row>
    <row r="259" spans="1:14">
      <c r="A259" s="35" t="s">
        <v>103</v>
      </c>
      <c r="B259" s="41"/>
      <c r="C259" s="42">
        <v>59</v>
      </c>
      <c r="D259" s="43"/>
      <c r="E259" s="42">
        <v>58</v>
      </c>
      <c r="F259" s="44"/>
      <c r="G259" s="45">
        <f>((25643+575)/$G$244)*100</f>
        <v>59.71529438560529</v>
      </c>
      <c r="H259" s="34"/>
      <c r="I259" s="45">
        <v>60.1</v>
      </c>
      <c r="K259" s="45">
        <v>60.1</v>
      </c>
      <c r="L259" s="91"/>
    </row>
    <row r="260" spans="1:14">
      <c r="A260" s="35" t="s">
        <v>104</v>
      </c>
      <c r="B260" s="41"/>
      <c r="C260" s="40"/>
      <c r="D260" s="6"/>
      <c r="E260" s="40"/>
      <c r="F260" s="36"/>
      <c r="G260" s="33"/>
      <c r="H260" s="34"/>
      <c r="I260" s="33"/>
      <c r="K260" s="33"/>
    </row>
    <row r="261" spans="1:14">
      <c r="A261" t="s">
        <v>105</v>
      </c>
      <c r="B261" s="41"/>
      <c r="C261" s="42">
        <v>19</v>
      </c>
      <c r="D261" s="43"/>
      <c r="E261" s="42">
        <v>17</v>
      </c>
      <c r="F261" s="43"/>
      <c r="G261" s="46">
        <f>(7147/$G$244)*100</f>
        <v>16.278328208632274</v>
      </c>
      <c r="H261" s="34"/>
      <c r="I261" s="46">
        <v>17</v>
      </c>
      <c r="K261" s="46">
        <v>16</v>
      </c>
      <c r="L261" s="91"/>
    </row>
    <row r="262" spans="1:14">
      <c r="A262" s="35" t="s">
        <v>106</v>
      </c>
      <c r="B262" s="41"/>
      <c r="C262" s="42">
        <v>32</v>
      </c>
      <c r="D262" s="43"/>
      <c r="E262" s="42">
        <v>31</v>
      </c>
      <c r="F262" s="43"/>
      <c r="G262" s="46">
        <f>(13614/$G$244)*100</f>
        <v>31.007857874957296</v>
      </c>
      <c r="H262" s="34"/>
      <c r="I262" s="46">
        <v>31</v>
      </c>
      <c r="K262" s="46">
        <v>31</v>
      </c>
      <c r="L262" s="91"/>
    </row>
    <row r="263" spans="1:14">
      <c r="A263" s="37" t="s">
        <v>107</v>
      </c>
      <c r="C263" s="7">
        <v>27</v>
      </c>
      <c r="D263" s="6"/>
      <c r="E263" s="7">
        <v>29</v>
      </c>
      <c r="F263" s="6"/>
      <c r="G263" s="46">
        <f>(12769/$G$244)*100</f>
        <v>29.083247921649015</v>
      </c>
      <c r="I263" s="46">
        <v>29</v>
      </c>
      <c r="K263" s="46">
        <v>29</v>
      </c>
      <c r="L263" s="91"/>
    </row>
    <row r="264" spans="1:14">
      <c r="A264" s="34" t="s">
        <v>108</v>
      </c>
      <c r="C264" s="7">
        <v>22</v>
      </c>
      <c r="D264" s="6"/>
      <c r="E264" s="7">
        <v>23</v>
      </c>
      <c r="F264" s="6"/>
      <c r="G264" s="46">
        <f>(10375/$G$244)*100</f>
        <v>23.630565994761415</v>
      </c>
      <c r="I264" s="46">
        <v>24</v>
      </c>
      <c r="K264" s="46">
        <v>24</v>
      </c>
      <c r="L264" s="91"/>
    </row>
    <row r="265" spans="1:14">
      <c r="A265" s="34" t="s">
        <v>109</v>
      </c>
      <c r="C265" s="40"/>
      <c r="D265" s="6"/>
      <c r="E265" s="40"/>
      <c r="F265" s="36"/>
      <c r="G265" s="33"/>
      <c r="I265" s="33"/>
      <c r="K265" s="33"/>
    </row>
    <row r="266" spans="1:14">
      <c r="A266" s="34" t="s">
        <v>110</v>
      </c>
      <c r="C266" s="7">
        <v>87</v>
      </c>
      <c r="D266" s="6"/>
      <c r="E266" s="46">
        <v>89</v>
      </c>
      <c r="G266" s="46">
        <f>(39119/$G$244)*100</f>
        <v>89.099191436055108</v>
      </c>
      <c r="I266" s="46">
        <v>89</v>
      </c>
      <c r="K266" s="46">
        <v>89</v>
      </c>
      <c r="L266" s="91"/>
    </row>
    <row r="267" spans="1:14">
      <c r="A267" s="34" t="s">
        <v>111</v>
      </c>
      <c r="C267" s="7">
        <v>13</v>
      </c>
      <c r="D267" s="6"/>
      <c r="E267" s="46">
        <v>11</v>
      </c>
      <c r="G267" s="46">
        <f>(4786/$G$244)*100</f>
        <v>10.90080856394488</v>
      </c>
      <c r="I267" s="46">
        <v>11</v>
      </c>
      <c r="K267" s="46">
        <v>11</v>
      </c>
      <c r="L267" s="91"/>
    </row>
    <row r="268" spans="1:14">
      <c r="A268" s="34" t="s">
        <v>112</v>
      </c>
      <c r="C268" s="40"/>
      <c r="D268" s="6"/>
      <c r="E268" s="40"/>
      <c r="F268" s="36"/>
      <c r="G268" s="33"/>
      <c r="I268" s="33"/>
      <c r="K268" s="33"/>
    </row>
    <row r="269" spans="1:14">
      <c r="A269" t="s">
        <v>101</v>
      </c>
      <c r="C269" s="7">
        <v>13</v>
      </c>
      <c r="D269" s="6"/>
      <c r="E269" s="46">
        <v>13</v>
      </c>
      <c r="F269" s="6"/>
      <c r="G269" s="46">
        <f>(285/(153+1760+285))*100</f>
        <v>12.966333030027297</v>
      </c>
      <c r="I269" s="46">
        <v>13.832306963524401</v>
      </c>
      <c r="K269" s="46">
        <v>13.832306963524401</v>
      </c>
      <c r="L269" s="96"/>
      <c r="N269" s="92"/>
    </row>
    <row r="270" spans="1:14">
      <c r="A270" s="35" t="s">
        <v>102</v>
      </c>
      <c r="C270" s="7">
        <v>24</v>
      </c>
      <c r="D270" s="6"/>
      <c r="E270" s="46">
        <v>23</v>
      </c>
      <c r="F270" s="6"/>
      <c r="G270" s="46">
        <v>25</v>
      </c>
      <c r="I270" s="46">
        <v>24.391699264072098</v>
      </c>
      <c r="K270" s="46">
        <v>24.391699264072098</v>
      </c>
      <c r="L270" s="96"/>
    </row>
    <row r="271" spans="1:14">
      <c r="A271" s="35" t="s">
        <v>103</v>
      </c>
      <c r="C271" s="7">
        <v>6</v>
      </c>
      <c r="D271" s="6"/>
      <c r="E271" s="46">
        <v>4</v>
      </c>
      <c r="F271" s="6"/>
      <c r="G271" s="46">
        <f>(575/(25643+575))*100</f>
        <v>2.1931497444503774</v>
      </c>
      <c r="I271" s="46">
        <v>2.8347429807283802</v>
      </c>
      <c r="K271" s="46">
        <v>2.8347429807283802</v>
      </c>
      <c r="L271" s="96"/>
    </row>
    <row r="272" spans="1:14">
      <c r="A272" s="34" t="s">
        <v>113</v>
      </c>
      <c r="C272" s="7">
        <v>1.02</v>
      </c>
      <c r="D272" s="6"/>
      <c r="E272" s="47">
        <v>1.04</v>
      </c>
      <c r="F272" s="6"/>
      <c r="G272" s="47">
        <v>1.04</v>
      </c>
      <c r="I272" s="47">
        <v>1.03</v>
      </c>
      <c r="K272" s="47">
        <v>1.03</v>
      </c>
      <c r="L272" s="95"/>
    </row>
    <row r="273" spans="1:12">
      <c r="A273" s="34" t="s">
        <v>114</v>
      </c>
      <c r="C273" s="7">
        <v>83</v>
      </c>
      <c r="D273" s="6"/>
      <c r="E273" s="8"/>
      <c r="F273" s="6"/>
      <c r="G273" s="46">
        <v>88</v>
      </c>
      <c r="I273" s="6">
        <v>77</v>
      </c>
      <c r="K273" s="46">
        <v>77</v>
      </c>
      <c r="L273" s="95"/>
    </row>
    <row r="274" spans="1:12">
      <c r="A274" s="34" t="s">
        <v>115</v>
      </c>
      <c r="C274" s="7">
        <v>64</v>
      </c>
      <c r="D274" s="6"/>
      <c r="E274" s="8"/>
      <c r="F274" s="6"/>
      <c r="G274" s="46">
        <v>75</v>
      </c>
      <c r="I274" s="6">
        <v>78</v>
      </c>
      <c r="K274" s="46">
        <v>78</v>
      </c>
      <c r="L274" s="95"/>
    </row>
    <row r="275" spans="1:12">
      <c r="A275" s="83" t="s">
        <v>173</v>
      </c>
      <c r="C275" s="10">
        <v>6</v>
      </c>
      <c r="D275" s="16"/>
      <c r="E275" s="10">
        <v>5</v>
      </c>
      <c r="F275" s="16"/>
      <c r="G275" s="62">
        <v>6.6</v>
      </c>
      <c r="I275" s="62">
        <v>5.01</v>
      </c>
      <c r="K275" s="62">
        <v>5.01</v>
      </c>
      <c r="L275" s="95"/>
    </row>
    <row r="276" spans="1:12" ht="30">
      <c r="A276" s="19" t="s">
        <v>189</v>
      </c>
      <c r="C276" s="7">
        <v>54</v>
      </c>
      <c r="D276" s="6"/>
      <c r="E276" s="46">
        <v>54</v>
      </c>
      <c r="F276" s="6"/>
      <c r="G276" s="46">
        <v>46</v>
      </c>
      <c r="I276" s="46">
        <v>46</v>
      </c>
      <c r="K276" s="46">
        <v>46</v>
      </c>
      <c r="L276" s="95"/>
    </row>
    <row r="277" spans="1:12">
      <c r="A277" t="s">
        <v>116</v>
      </c>
      <c r="C277" s="7">
        <v>30</v>
      </c>
      <c r="D277" s="6"/>
      <c r="E277" s="46">
        <v>40</v>
      </c>
      <c r="F277" s="6"/>
      <c r="G277" s="46">
        <v>40</v>
      </c>
      <c r="I277" s="46">
        <v>40</v>
      </c>
      <c r="K277" s="46">
        <v>40</v>
      </c>
      <c r="L277" s="95"/>
    </row>
    <row r="278" spans="1:12">
      <c r="A278" t="s">
        <v>117</v>
      </c>
      <c r="C278" s="7">
        <v>76</v>
      </c>
      <c r="D278" s="6"/>
      <c r="E278" s="46">
        <v>76</v>
      </c>
      <c r="F278" s="6"/>
      <c r="G278" s="46">
        <v>76</v>
      </c>
      <c r="I278" s="46">
        <v>90</v>
      </c>
      <c r="K278" s="46">
        <v>88</v>
      </c>
      <c r="L278" s="95"/>
    </row>
    <row r="279" spans="1:12">
      <c r="A279" t="s">
        <v>118</v>
      </c>
      <c r="C279" s="48"/>
      <c r="E279" s="48"/>
      <c r="F279" s="6"/>
      <c r="G279" s="48"/>
      <c r="I279" s="48"/>
      <c r="K279" s="48"/>
    </row>
    <row r="280" spans="1:12">
      <c r="A280" s="34" t="s">
        <v>101</v>
      </c>
      <c r="C280" s="7">
        <v>20</v>
      </c>
      <c r="D280" s="6"/>
      <c r="E280" s="46">
        <v>20</v>
      </c>
      <c r="F280" s="6"/>
      <c r="G280" s="46">
        <v>42</v>
      </c>
      <c r="I280" s="46">
        <v>40</v>
      </c>
      <c r="K280" s="46">
        <v>26</v>
      </c>
      <c r="L280" s="97"/>
    </row>
    <row r="281" spans="1:12">
      <c r="A281" t="s">
        <v>119</v>
      </c>
      <c r="C281" s="7">
        <v>22</v>
      </c>
      <c r="D281" s="6"/>
      <c r="E281" s="46">
        <v>15</v>
      </c>
      <c r="F281" s="6"/>
      <c r="G281" s="46">
        <v>20</v>
      </c>
      <c r="I281" s="46">
        <v>18</v>
      </c>
      <c r="K281" s="46">
        <v>27</v>
      </c>
      <c r="L281" s="80"/>
    </row>
    <row r="282" spans="1:12">
      <c r="A282" s="35" t="s">
        <v>120</v>
      </c>
      <c r="C282" s="20">
        <v>1036</v>
      </c>
      <c r="D282" s="21"/>
      <c r="E282" s="20">
        <v>1121</v>
      </c>
      <c r="F282" s="21"/>
      <c r="G282" s="49">
        <v>1260</v>
      </c>
      <c r="I282" s="140">
        <v>700</v>
      </c>
      <c r="K282" s="49">
        <v>832</v>
      </c>
      <c r="L282" s="124"/>
    </row>
    <row r="283" spans="1:12">
      <c r="A283" s="35" t="s">
        <v>121</v>
      </c>
      <c r="C283" s="20">
        <v>19002</v>
      </c>
      <c r="D283" s="21"/>
      <c r="E283" s="20">
        <v>18767</v>
      </c>
      <c r="F283" s="21"/>
      <c r="G283" s="49">
        <v>18317</v>
      </c>
      <c r="I283" s="141">
        <v>20000</v>
      </c>
      <c r="K283" s="49">
        <v>18041</v>
      </c>
      <c r="L283" s="97"/>
    </row>
    <row r="284" spans="1:12" s="83" customFormat="1">
      <c r="A284" s="35" t="s">
        <v>163</v>
      </c>
      <c r="B284" s="85"/>
      <c r="C284" s="40"/>
      <c r="D284" s="21"/>
      <c r="E284" s="40"/>
      <c r="F284" s="21"/>
      <c r="G284" s="49">
        <f>116+54+38+111</f>
        <v>319</v>
      </c>
      <c r="H284" s="34"/>
      <c r="I284" s="49">
        <v>376</v>
      </c>
      <c r="J284" s="34"/>
      <c r="K284" s="49">
        <v>376</v>
      </c>
      <c r="L284" s="107"/>
    </row>
    <row r="285" spans="1:12">
      <c r="A285" s="35" t="s">
        <v>122</v>
      </c>
      <c r="C285" s="7">
        <v>67</v>
      </c>
      <c r="D285" s="6"/>
      <c r="E285" s="46">
        <v>68</v>
      </c>
      <c r="F285" s="6"/>
      <c r="G285" s="46">
        <v>68</v>
      </c>
      <c r="I285" s="120">
        <v>32</v>
      </c>
      <c r="K285" s="46">
        <v>68</v>
      </c>
    </row>
    <row r="286" spans="1:12">
      <c r="A286" t="s">
        <v>36</v>
      </c>
      <c r="C286" s="7">
        <v>75</v>
      </c>
      <c r="D286" s="6"/>
      <c r="E286" s="46">
        <v>75</v>
      </c>
      <c r="F286" s="6"/>
      <c r="G286" s="46">
        <v>75</v>
      </c>
      <c r="I286" s="120">
        <v>71</v>
      </c>
      <c r="K286" s="46">
        <v>75</v>
      </c>
    </row>
    <row r="287" spans="1:12">
      <c r="A287" t="s">
        <v>77</v>
      </c>
      <c r="C287" s="7">
        <v>61</v>
      </c>
      <c r="D287" s="6"/>
      <c r="E287" s="46">
        <v>67</v>
      </c>
      <c r="F287" s="6"/>
      <c r="G287" s="46">
        <v>67</v>
      </c>
      <c r="I287" s="120">
        <v>30</v>
      </c>
      <c r="K287" s="46">
        <v>67</v>
      </c>
    </row>
    <row r="288" spans="1:12">
      <c r="A288" t="s">
        <v>38</v>
      </c>
      <c r="C288" s="7">
        <v>67</v>
      </c>
      <c r="D288" s="6"/>
      <c r="E288" s="46">
        <v>70</v>
      </c>
      <c r="F288" s="6"/>
      <c r="G288" s="46">
        <v>70</v>
      </c>
      <c r="I288" s="120">
        <v>33</v>
      </c>
      <c r="K288" s="46">
        <v>70</v>
      </c>
    </row>
    <row r="289" spans="1:12">
      <c r="A289" s="35" t="s">
        <v>123</v>
      </c>
      <c r="C289" s="7">
        <v>97</v>
      </c>
      <c r="D289" s="6"/>
      <c r="E289" s="46">
        <v>97</v>
      </c>
      <c r="F289" s="6"/>
      <c r="G289" s="46">
        <v>97.125907990314801</v>
      </c>
      <c r="I289" s="120">
        <v>45.97</v>
      </c>
      <c r="K289" s="46">
        <v>97.125907990314801</v>
      </c>
    </row>
    <row r="290" spans="1:12">
      <c r="A290" t="s">
        <v>36</v>
      </c>
      <c r="C290" s="7">
        <v>96</v>
      </c>
      <c r="D290" s="6"/>
      <c r="E290" s="46">
        <v>96</v>
      </c>
      <c r="F290" s="6"/>
      <c r="G290" s="46">
        <v>96.384615384615401</v>
      </c>
      <c r="I290" s="120">
        <v>92.31</v>
      </c>
      <c r="K290" s="46">
        <v>96.384615384615401</v>
      </c>
    </row>
    <row r="291" spans="1:12">
      <c r="A291" t="s">
        <v>38</v>
      </c>
      <c r="C291" s="7">
        <v>97</v>
      </c>
      <c r="D291" s="6"/>
      <c r="E291" s="46">
        <v>97</v>
      </c>
      <c r="F291" s="6"/>
      <c r="G291" s="46">
        <v>97.264367816092005</v>
      </c>
      <c r="I291" s="120">
        <v>61.9</v>
      </c>
      <c r="K291" s="46">
        <v>97.264367816092005</v>
      </c>
      <c r="L291" s="87"/>
    </row>
    <row r="292" spans="1:12">
      <c r="A292" s="35" t="s">
        <v>146</v>
      </c>
      <c r="C292" s="7">
        <v>41</v>
      </c>
      <c r="D292" s="6"/>
      <c r="E292" s="46">
        <v>43</v>
      </c>
      <c r="F292" s="6"/>
      <c r="G292" s="46">
        <v>54</v>
      </c>
      <c r="I292" s="46">
        <v>67</v>
      </c>
      <c r="K292" s="46">
        <v>67</v>
      </c>
      <c r="L292" s="88"/>
    </row>
    <row r="293" spans="1:12">
      <c r="A293" s="35" t="s">
        <v>191</v>
      </c>
      <c r="C293" s="7">
        <v>84</v>
      </c>
      <c r="D293" s="6"/>
      <c r="E293" s="46">
        <v>86</v>
      </c>
      <c r="F293" s="6"/>
      <c r="G293" s="46">
        <v>89.285714285714292</v>
      </c>
      <c r="I293" s="129" t="s">
        <v>182</v>
      </c>
      <c r="K293" s="46">
        <v>79</v>
      </c>
    </row>
    <row r="294" spans="1:12">
      <c r="A294" s="35" t="s">
        <v>124</v>
      </c>
      <c r="C294" s="7">
        <v>93</v>
      </c>
      <c r="D294" s="6"/>
      <c r="E294" s="46">
        <v>94</v>
      </c>
      <c r="F294" s="6"/>
      <c r="G294" s="46">
        <v>95.45</v>
      </c>
      <c r="I294" s="46">
        <v>91</v>
      </c>
      <c r="K294" s="46">
        <v>95</v>
      </c>
      <c r="L294" s="88"/>
    </row>
    <row r="295" spans="1:12" ht="30">
      <c r="A295" s="51" t="s">
        <v>192</v>
      </c>
      <c r="C295" s="7">
        <v>84</v>
      </c>
      <c r="D295" s="6"/>
      <c r="E295" s="46">
        <v>86</v>
      </c>
      <c r="F295" s="6"/>
      <c r="G295" s="46">
        <v>67</v>
      </c>
      <c r="I295" s="130" t="s">
        <v>183</v>
      </c>
      <c r="K295" s="46">
        <v>72</v>
      </c>
      <c r="L295" s="124"/>
    </row>
    <row r="296" spans="1:12" s="83" customFormat="1">
      <c r="A296" s="200" t="s">
        <v>198</v>
      </c>
      <c r="B296" s="200"/>
      <c r="C296" s="200"/>
      <c r="D296" s="200"/>
      <c r="E296" s="200"/>
      <c r="F296" s="200"/>
      <c r="G296" s="200"/>
      <c r="H296" s="200"/>
      <c r="I296" s="200"/>
      <c r="J296" s="200"/>
      <c r="K296" s="200"/>
      <c r="L296" s="124"/>
    </row>
    <row r="297" spans="1:12" s="83" customFormat="1">
      <c r="A297" s="200" t="s">
        <v>197</v>
      </c>
      <c r="B297" s="200"/>
      <c r="C297" s="200"/>
      <c r="D297" s="200"/>
      <c r="E297" s="200"/>
      <c r="F297" s="200"/>
      <c r="G297" s="200"/>
      <c r="H297" s="200"/>
      <c r="I297" s="200"/>
      <c r="J297" s="200"/>
      <c r="K297" s="200"/>
      <c r="L297" s="124"/>
    </row>
    <row r="298" spans="1:12" ht="15.75" customHeight="1">
      <c r="A298" s="194" t="s">
        <v>190</v>
      </c>
      <c r="B298" s="194"/>
      <c r="C298" s="194"/>
      <c r="D298" s="194"/>
      <c r="E298" s="194"/>
      <c r="F298" s="194"/>
      <c r="G298" s="194"/>
      <c r="H298" s="194"/>
      <c r="I298" s="194"/>
      <c r="J298" s="194"/>
      <c r="K298" s="194"/>
    </row>
    <row r="299" spans="1:12">
      <c r="A299" s="195" t="s">
        <v>193</v>
      </c>
      <c r="B299" s="195"/>
      <c r="C299" s="195"/>
      <c r="D299" s="195"/>
      <c r="E299" s="195"/>
      <c r="F299" s="195"/>
      <c r="G299" s="195"/>
      <c r="H299" s="195"/>
      <c r="I299" s="195"/>
      <c r="J299" s="195"/>
      <c r="K299" s="195"/>
    </row>
    <row r="300" spans="1:12">
      <c r="A300" s="83"/>
    </row>
    <row r="301" spans="1:12">
      <c r="A301" s="1" t="s">
        <v>125</v>
      </c>
      <c r="B301" s="2"/>
      <c r="C301" s="3">
        <v>2010</v>
      </c>
      <c r="D301" s="4"/>
      <c r="E301" s="3">
        <v>2011</v>
      </c>
      <c r="F301" s="4"/>
      <c r="G301" s="3">
        <v>2012</v>
      </c>
      <c r="I301" s="3" t="s">
        <v>169</v>
      </c>
      <c r="K301" s="3">
        <v>2013</v>
      </c>
    </row>
    <row r="302" spans="1:12">
      <c r="A302" s="52" t="s">
        <v>184</v>
      </c>
      <c r="B302" s="53"/>
      <c r="C302" s="54">
        <v>308311</v>
      </c>
      <c r="D302" s="55"/>
      <c r="E302" s="54">
        <v>353856</v>
      </c>
      <c r="F302" s="55"/>
      <c r="G302" s="54">
        <v>396845</v>
      </c>
      <c r="I302" s="118">
        <v>426569</v>
      </c>
      <c r="J302" s="34"/>
      <c r="K302" s="118">
        <v>426569</v>
      </c>
    </row>
    <row r="303" spans="1:12">
      <c r="A303" s="52" t="s">
        <v>185</v>
      </c>
      <c r="B303" s="53"/>
      <c r="C303" s="56"/>
      <c r="D303" s="55"/>
      <c r="E303" s="56"/>
      <c r="F303" s="55"/>
      <c r="G303" s="54">
        <v>1921731</v>
      </c>
      <c r="I303" s="118">
        <v>2063767.1</v>
      </c>
      <c r="J303" s="34"/>
      <c r="K303" s="118">
        <v>2063767.1</v>
      </c>
    </row>
    <row r="304" spans="1:12">
      <c r="A304" s="52" t="s">
        <v>186</v>
      </c>
      <c r="B304" s="53"/>
      <c r="C304" s="54">
        <v>1984500</v>
      </c>
      <c r="D304" s="55"/>
      <c r="E304" s="54">
        <v>2593094</v>
      </c>
      <c r="F304" s="55"/>
      <c r="G304" s="54">
        <v>3040490</v>
      </c>
      <c r="I304" s="118">
        <v>3315862.7630905425</v>
      </c>
      <c r="J304" s="34"/>
      <c r="K304" s="118">
        <v>3315862.7630905425</v>
      </c>
    </row>
    <row r="305" spans="1:11" hidden="1">
      <c r="A305" s="52" t="s">
        <v>126</v>
      </c>
      <c r="B305" s="53"/>
      <c r="C305" s="57"/>
      <c r="D305" s="58"/>
      <c r="E305" s="54">
        <v>20521</v>
      </c>
      <c r="F305" s="55"/>
      <c r="G305" s="54">
        <v>25988</v>
      </c>
      <c r="I305" s="78">
        <v>35495</v>
      </c>
      <c r="K305" s="78">
        <v>35495</v>
      </c>
    </row>
    <row r="306" spans="1:11" hidden="1">
      <c r="A306" s="52" t="s">
        <v>127</v>
      </c>
      <c r="B306" s="53"/>
      <c r="C306" s="57"/>
      <c r="D306" s="58"/>
      <c r="E306" s="56"/>
      <c r="F306" s="55"/>
      <c r="G306" s="55">
        <v>114086</v>
      </c>
      <c r="H306" s="7"/>
      <c r="I306" s="77">
        <v>143204.9</v>
      </c>
      <c r="K306" s="77">
        <v>143204.9</v>
      </c>
    </row>
    <row r="307" spans="1:11" hidden="1">
      <c r="A307" s="53" t="s">
        <v>128</v>
      </c>
      <c r="B307" s="53"/>
      <c r="C307" s="58"/>
      <c r="D307" s="58"/>
      <c r="E307" s="55">
        <v>38</v>
      </c>
      <c r="F307" s="55"/>
      <c r="G307" s="55">
        <v>76</v>
      </c>
      <c r="H307" s="5"/>
      <c r="I307" s="78">
        <v>84</v>
      </c>
      <c r="K307" s="78">
        <v>84</v>
      </c>
    </row>
    <row r="308" spans="1:11" hidden="1">
      <c r="A308" t="s">
        <v>129</v>
      </c>
      <c r="C308" s="57"/>
      <c r="E308" s="14">
        <v>29652</v>
      </c>
      <c r="G308" s="14">
        <v>30705</v>
      </c>
      <c r="I308" s="15">
        <v>31716</v>
      </c>
      <c r="K308" s="15">
        <v>31716</v>
      </c>
    </row>
    <row r="309" spans="1:11" hidden="1">
      <c r="A309" t="s">
        <v>130</v>
      </c>
      <c r="C309" s="57"/>
      <c r="E309" s="33"/>
      <c r="G309" s="14">
        <v>152472</v>
      </c>
      <c r="I309" s="14">
        <v>156894.9</v>
      </c>
      <c r="K309" s="14">
        <v>156894.9</v>
      </c>
    </row>
    <row r="310" spans="1:11" hidden="1">
      <c r="A310" t="s">
        <v>158</v>
      </c>
      <c r="C310" s="57"/>
      <c r="E310" s="57"/>
      <c r="G310" s="59">
        <v>0.5</v>
      </c>
      <c r="I310" s="59">
        <f>0.33</f>
        <v>0.33</v>
      </c>
      <c r="J310" s="75"/>
      <c r="K310" s="59">
        <f>0.33</f>
        <v>0.33</v>
      </c>
    </row>
    <row r="311" spans="1:11" hidden="1">
      <c r="A311" t="s">
        <v>131</v>
      </c>
      <c r="C311" s="60"/>
      <c r="E311" s="60"/>
      <c r="G311" s="14">
        <v>5207</v>
      </c>
      <c r="I311" s="71">
        <v>5743</v>
      </c>
      <c r="K311" s="71">
        <v>5743</v>
      </c>
    </row>
    <row r="312" spans="1:11" hidden="1">
      <c r="A312" t="s">
        <v>132</v>
      </c>
      <c r="C312" s="60"/>
      <c r="E312" s="60"/>
      <c r="G312" s="14">
        <v>20828</v>
      </c>
      <c r="I312" s="74">
        <v>23039.399999999998</v>
      </c>
      <c r="K312" s="74">
        <v>23039.399999999998</v>
      </c>
    </row>
    <row r="313" spans="1:11" ht="17.25">
      <c r="A313" s="17" t="s">
        <v>234</v>
      </c>
      <c r="B313" s="153"/>
      <c r="C313" s="154">
        <v>8475</v>
      </c>
      <c r="D313" s="155"/>
      <c r="E313" s="154">
        <v>44013</v>
      </c>
      <c r="F313" s="156"/>
      <c r="G313" s="154">
        <f>G308+G305</f>
        <v>56693</v>
      </c>
      <c r="H313" s="17"/>
      <c r="I313" s="157">
        <v>67211</v>
      </c>
      <c r="J313" s="34"/>
      <c r="K313" s="157">
        <v>67211</v>
      </c>
    </row>
    <row r="314" spans="1:11" ht="17.25">
      <c r="A314" s="17" t="s">
        <v>235</v>
      </c>
      <c r="B314" s="153"/>
      <c r="C314" s="158"/>
      <c r="D314" s="156"/>
      <c r="E314" s="159"/>
      <c r="F314" s="155"/>
      <c r="G314" s="154">
        <f>+G302+G305+G308</f>
        <v>453538</v>
      </c>
      <c r="H314" s="17"/>
      <c r="I314" s="157">
        <v>493780</v>
      </c>
      <c r="J314" s="34"/>
      <c r="K314" s="157">
        <v>493780</v>
      </c>
    </row>
    <row r="315" spans="1:11" ht="17.25">
      <c r="A315" s="17" t="s">
        <v>236</v>
      </c>
      <c r="B315" s="153"/>
      <c r="C315" s="158"/>
      <c r="D315" s="156"/>
      <c r="E315" s="158"/>
      <c r="F315" s="156"/>
      <c r="G315" s="160">
        <f>G303+G306+G309</f>
        <v>2188289</v>
      </c>
      <c r="H315" s="161"/>
      <c r="I315" s="162">
        <v>2363866.9</v>
      </c>
      <c r="J315" s="34"/>
      <c r="K315" s="162">
        <v>2363866.9</v>
      </c>
    </row>
    <row r="316" spans="1:11">
      <c r="A316" s="149" t="s">
        <v>187</v>
      </c>
    </row>
    <row r="317" spans="1:11">
      <c r="A317" s="149" t="s">
        <v>188</v>
      </c>
    </row>
    <row r="318" spans="1:11">
      <c r="A318" s="61"/>
    </row>
  </sheetData>
  <mergeCells count="10">
    <mergeCell ref="A298:K298"/>
    <mergeCell ref="A299:K299"/>
    <mergeCell ref="A232:H232"/>
    <mergeCell ref="A15:K16"/>
    <mergeCell ref="A56:K56"/>
    <mergeCell ref="A67:K68"/>
    <mergeCell ref="A135:K135"/>
    <mergeCell ref="A136:K136"/>
    <mergeCell ref="A296:K296"/>
    <mergeCell ref="A297:K297"/>
  </mergeCells>
  <pageMargins left="0.7" right="0.7" top="0.75" bottom="0.75" header="0.3" footer="0.3"/>
  <pageSetup paperSize="9" scale="59" orientation="landscape" horizontalDpi="4294967294" r:id="rId1"/>
</worksheet>
</file>

<file path=xl/worksheets/sheet2.xml><?xml version="1.0" encoding="utf-8"?>
<worksheet xmlns="http://schemas.openxmlformats.org/spreadsheetml/2006/main" xmlns:r="http://schemas.openxmlformats.org/officeDocument/2006/relationships">
  <sheetPr>
    <pageSetUpPr fitToPage="1"/>
  </sheetPr>
  <dimension ref="A2:U318"/>
  <sheetViews>
    <sheetView topLeftCell="A157" zoomScale="80" zoomScaleNormal="80" workbookViewId="0">
      <selection activeCell="L174" sqref="L174"/>
    </sheetView>
  </sheetViews>
  <sheetFormatPr defaultRowHeight="15"/>
  <cols>
    <col min="1" max="1" width="87" style="83" customWidth="1"/>
    <col min="2" max="2" width="3.28515625" style="85" customWidth="1"/>
    <col min="3" max="3" width="10.5703125" style="12" hidden="1" customWidth="1"/>
    <col min="4" max="4" width="3.28515625" style="13" hidden="1" customWidth="1"/>
    <col min="5" max="5" width="10.5703125" style="12" customWidth="1"/>
    <col min="6" max="6" width="3.28515625" style="13" customWidth="1"/>
    <col min="7" max="7" width="10.5703125" style="12" customWidth="1"/>
    <col min="8" max="8" width="3.42578125" style="83" hidden="1" customWidth="1"/>
    <col min="9" max="9" width="10.5703125" style="12" hidden="1" customWidth="1"/>
    <col min="10" max="10" width="3.7109375" style="83" customWidth="1"/>
    <col min="11" max="11" width="10.5703125" style="12" customWidth="1"/>
    <col min="12" max="12" width="11.5703125" style="83" bestFit="1" customWidth="1"/>
    <col min="13" max="13" width="3.42578125" style="83" customWidth="1"/>
    <col min="14" max="14" width="9.5703125" style="83" bestFit="1" customWidth="1"/>
    <col min="15" max="16384" width="9.140625" style="83"/>
  </cols>
  <sheetData>
    <row r="2" spans="1:21" ht="17.25">
      <c r="A2" s="1" t="s">
        <v>0</v>
      </c>
      <c r="B2" s="2"/>
      <c r="C2" s="3">
        <v>2010</v>
      </c>
      <c r="D2" s="4"/>
      <c r="E2" s="3">
        <v>2011</v>
      </c>
      <c r="F2" s="4"/>
      <c r="G2" s="3">
        <v>2012</v>
      </c>
      <c r="I2" s="3" t="s">
        <v>169</v>
      </c>
      <c r="K2" s="3" t="s">
        <v>203</v>
      </c>
    </row>
    <row r="3" spans="1:21" ht="17.25">
      <c r="A3" s="83" t="s">
        <v>1</v>
      </c>
      <c r="C3" s="6" t="s">
        <v>2</v>
      </c>
      <c r="D3" s="6"/>
      <c r="E3" s="7">
        <v>87</v>
      </c>
      <c r="F3" s="6"/>
      <c r="G3" s="7">
        <v>100</v>
      </c>
      <c r="I3" s="43">
        <f>G3</f>
        <v>100</v>
      </c>
      <c r="K3" s="43">
        <f>I3</f>
        <v>100</v>
      </c>
      <c r="M3" s="85"/>
      <c r="N3" s="85"/>
    </row>
    <row r="4" spans="1:21">
      <c r="A4" s="83" t="s">
        <v>3</v>
      </c>
      <c r="C4" s="6">
        <v>100</v>
      </c>
      <c r="D4" s="6"/>
      <c r="E4" s="7">
        <v>100</v>
      </c>
      <c r="F4" s="6"/>
      <c r="G4" s="7">
        <v>100</v>
      </c>
      <c r="I4" s="43">
        <f t="shared" ref="I4:K14" si="0">G4</f>
        <v>100</v>
      </c>
      <c r="K4" s="43">
        <f t="shared" si="0"/>
        <v>100</v>
      </c>
      <c r="M4" s="85"/>
      <c r="N4" s="85"/>
    </row>
    <row r="5" spans="1:21" ht="18">
      <c r="A5" s="83" t="s">
        <v>4</v>
      </c>
      <c r="C5" s="6">
        <v>50</v>
      </c>
      <c r="D5" s="6"/>
      <c r="E5" s="7">
        <v>83</v>
      </c>
      <c r="F5" s="6"/>
      <c r="G5" s="7">
        <v>100</v>
      </c>
      <c r="I5" s="43">
        <f t="shared" si="0"/>
        <v>100</v>
      </c>
      <c r="K5" s="43">
        <f t="shared" si="0"/>
        <v>100</v>
      </c>
      <c r="M5" s="110"/>
      <c r="N5" s="114" t="s">
        <v>172</v>
      </c>
    </row>
    <row r="6" spans="1:21" ht="15.75">
      <c r="A6" s="83" t="s">
        <v>5</v>
      </c>
      <c r="C6" s="6" t="s">
        <v>6</v>
      </c>
      <c r="D6" s="6"/>
      <c r="E6" s="7">
        <v>83</v>
      </c>
      <c r="F6" s="6"/>
      <c r="G6" s="7">
        <v>100</v>
      </c>
      <c r="I6" s="43">
        <f t="shared" si="0"/>
        <v>100</v>
      </c>
      <c r="K6" s="43">
        <f t="shared" si="0"/>
        <v>100</v>
      </c>
      <c r="M6" s="113"/>
      <c r="N6" s="114" t="s">
        <v>171</v>
      </c>
    </row>
    <row r="7" spans="1:21">
      <c r="A7" s="83" t="s">
        <v>7</v>
      </c>
      <c r="C7" s="6">
        <v>29</v>
      </c>
      <c r="D7" s="6"/>
      <c r="E7" s="7">
        <v>88</v>
      </c>
      <c r="F7" s="6"/>
      <c r="G7" s="7">
        <v>100</v>
      </c>
      <c r="I7" s="43">
        <f t="shared" si="0"/>
        <v>100</v>
      </c>
      <c r="K7" s="43">
        <f t="shared" si="0"/>
        <v>100</v>
      </c>
      <c r="M7" s="122"/>
      <c r="N7" s="131"/>
    </row>
    <row r="8" spans="1:21">
      <c r="A8" s="83" t="s">
        <v>3</v>
      </c>
      <c r="C8" s="6">
        <v>100</v>
      </c>
      <c r="D8" s="6"/>
      <c r="E8" s="7">
        <v>100</v>
      </c>
      <c r="F8" s="6"/>
      <c r="G8" s="7">
        <v>100</v>
      </c>
      <c r="I8" s="43">
        <f t="shared" si="0"/>
        <v>100</v>
      </c>
      <c r="K8" s="43">
        <f t="shared" si="0"/>
        <v>100</v>
      </c>
      <c r="M8" s="121"/>
      <c r="N8" s="132"/>
    </row>
    <row r="9" spans="1:21">
      <c r="A9" s="83" t="s">
        <v>4</v>
      </c>
      <c r="C9" s="6">
        <v>42</v>
      </c>
      <c r="D9" s="6"/>
      <c r="E9" s="7">
        <v>84</v>
      </c>
      <c r="F9" s="6"/>
      <c r="G9" s="7">
        <v>100</v>
      </c>
      <c r="I9" s="43">
        <f t="shared" si="0"/>
        <v>100</v>
      </c>
      <c r="K9" s="43">
        <f t="shared" si="0"/>
        <v>100</v>
      </c>
      <c r="M9" s="127"/>
      <c r="N9" s="133"/>
    </row>
    <row r="10" spans="1:21">
      <c r="A10" s="83" t="s">
        <v>5</v>
      </c>
      <c r="C10" s="6">
        <v>22</v>
      </c>
      <c r="D10" s="6"/>
      <c r="E10" s="7">
        <v>89</v>
      </c>
      <c r="F10" s="6"/>
      <c r="G10" s="7">
        <v>100</v>
      </c>
      <c r="I10" s="43">
        <f t="shared" si="0"/>
        <v>100</v>
      </c>
      <c r="K10" s="43">
        <f t="shared" si="0"/>
        <v>100</v>
      </c>
    </row>
    <row r="11" spans="1:21">
      <c r="A11" s="83" t="s">
        <v>8</v>
      </c>
      <c r="C11" s="8"/>
      <c r="D11" s="6"/>
      <c r="E11" s="8"/>
      <c r="F11" s="6"/>
      <c r="G11" s="8"/>
      <c r="I11" s="8"/>
      <c r="K11" s="8"/>
      <c r="N11" s="52"/>
      <c r="O11" s="52"/>
      <c r="P11" s="52"/>
      <c r="Q11" s="52"/>
      <c r="R11" s="52"/>
      <c r="S11" s="52"/>
      <c r="T11" s="52"/>
      <c r="U11" s="52"/>
    </row>
    <row r="12" spans="1:21" ht="15" customHeight="1">
      <c r="A12" s="83" t="s">
        <v>164</v>
      </c>
      <c r="C12" s="6">
        <v>798</v>
      </c>
      <c r="D12" s="6"/>
      <c r="E12" s="7">
        <v>798</v>
      </c>
      <c r="F12" s="6"/>
      <c r="G12" s="9">
        <v>769.7</v>
      </c>
      <c r="I12" s="108">
        <f t="shared" si="0"/>
        <v>769.7</v>
      </c>
      <c r="K12" s="108">
        <f t="shared" si="0"/>
        <v>769.7</v>
      </c>
      <c r="N12" s="119"/>
      <c r="O12" s="119"/>
      <c r="P12" s="119"/>
      <c r="Q12" s="119"/>
      <c r="R12" s="119"/>
      <c r="S12" s="119"/>
      <c r="T12" s="119"/>
      <c r="U12" s="52"/>
    </row>
    <row r="13" spans="1:21">
      <c r="A13" s="83" t="s">
        <v>165</v>
      </c>
      <c r="C13" s="6">
        <v>5.3</v>
      </c>
      <c r="D13" s="6"/>
      <c r="E13" s="7">
        <v>4.9000000000000004</v>
      </c>
      <c r="F13" s="6"/>
      <c r="G13" s="10">
        <v>5</v>
      </c>
      <c r="I13" s="109">
        <f t="shared" si="0"/>
        <v>5</v>
      </c>
      <c r="K13" s="109">
        <f t="shared" si="0"/>
        <v>5</v>
      </c>
      <c r="N13" s="119"/>
      <c r="O13" s="119"/>
      <c r="P13" s="119"/>
      <c r="Q13" s="119"/>
      <c r="R13" s="119"/>
      <c r="S13" s="119"/>
      <c r="T13" s="119"/>
      <c r="U13" s="52"/>
    </row>
    <row r="14" spans="1:21" ht="17.25">
      <c r="A14" s="83" t="s">
        <v>202</v>
      </c>
      <c r="C14" s="6">
        <v>298</v>
      </c>
      <c r="D14" s="6"/>
      <c r="E14" s="7">
        <v>275</v>
      </c>
      <c r="F14" s="6"/>
      <c r="G14" s="7">
        <v>277</v>
      </c>
      <c r="I14" s="43">
        <f t="shared" si="0"/>
        <v>277</v>
      </c>
      <c r="K14" s="43">
        <f t="shared" si="0"/>
        <v>277</v>
      </c>
      <c r="N14" s="119"/>
      <c r="O14" s="119"/>
      <c r="P14" s="119"/>
      <c r="Q14" s="119"/>
      <c r="R14" s="119"/>
      <c r="S14" s="119"/>
      <c r="T14" s="119"/>
      <c r="U14" s="52"/>
    </row>
    <row r="15" spans="1:21" ht="15" customHeight="1">
      <c r="A15" s="197" t="s">
        <v>205</v>
      </c>
      <c r="B15" s="197"/>
      <c r="C15" s="197"/>
      <c r="D15" s="197"/>
      <c r="E15" s="197"/>
      <c r="F15" s="197"/>
      <c r="G15" s="197"/>
      <c r="H15" s="197"/>
      <c r="I15" s="197"/>
      <c r="J15" s="197"/>
      <c r="K15" s="197"/>
      <c r="N15" s="119"/>
      <c r="O15" s="119"/>
      <c r="P15" s="119"/>
      <c r="Q15" s="119"/>
      <c r="R15" s="119"/>
      <c r="S15" s="119"/>
      <c r="T15" s="119"/>
      <c r="U15" s="52"/>
    </row>
    <row r="16" spans="1:21" ht="17.25" customHeight="1">
      <c r="A16" s="197"/>
      <c r="B16" s="197"/>
      <c r="C16" s="197"/>
      <c r="D16" s="197"/>
      <c r="E16" s="197"/>
      <c r="F16" s="197"/>
      <c r="G16" s="197"/>
      <c r="H16" s="197"/>
      <c r="I16" s="197"/>
      <c r="J16" s="197"/>
      <c r="K16" s="197"/>
      <c r="N16" s="119"/>
      <c r="O16" s="119"/>
      <c r="P16" s="119"/>
      <c r="Q16" s="119"/>
      <c r="R16" s="119"/>
      <c r="S16" s="119"/>
      <c r="T16" s="119"/>
      <c r="U16" s="52"/>
    </row>
    <row r="17" spans="1:21" s="85" customFormat="1">
      <c r="A17" s="41"/>
      <c r="C17" s="13"/>
      <c r="D17" s="13"/>
      <c r="E17" s="13"/>
      <c r="F17" s="13"/>
      <c r="G17" s="13"/>
      <c r="I17" s="13"/>
      <c r="K17" s="13"/>
      <c r="N17" s="119"/>
      <c r="O17" s="119"/>
      <c r="P17" s="119"/>
      <c r="Q17" s="119"/>
      <c r="R17" s="119"/>
      <c r="S17" s="119"/>
      <c r="T17" s="119"/>
      <c r="U17" s="84"/>
    </row>
    <row r="18" spans="1:21">
      <c r="A18" s="1" t="s">
        <v>9</v>
      </c>
      <c r="B18" s="2"/>
      <c r="C18" s="3">
        <v>2010</v>
      </c>
      <c r="D18" s="4"/>
      <c r="E18" s="3">
        <v>2011</v>
      </c>
      <c r="F18" s="4"/>
      <c r="G18" s="3">
        <v>2012</v>
      </c>
      <c r="I18" s="3" t="s">
        <v>169</v>
      </c>
      <c r="K18" s="3">
        <v>2013</v>
      </c>
      <c r="N18" s="119"/>
      <c r="O18" s="119"/>
      <c r="P18" s="119"/>
      <c r="Q18" s="119"/>
      <c r="R18" s="119"/>
      <c r="S18" s="119"/>
      <c r="T18" s="119"/>
      <c r="U18" s="52"/>
    </row>
    <row r="19" spans="1:21">
      <c r="A19" s="83" t="s">
        <v>10</v>
      </c>
      <c r="C19" s="14">
        <v>1572</v>
      </c>
      <c r="D19" s="15"/>
      <c r="E19" s="14">
        <v>3259</v>
      </c>
      <c r="F19" s="15"/>
      <c r="G19" s="14">
        <v>2942</v>
      </c>
      <c r="I19" s="123">
        <v>7155</v>
      </c>
      <c r="K19" s="14">
        <v>7155</v>
      </c>
      <c r="L19" s="124"/>
      <c r="N19" s="119"/>
      <c r="O19" s="119"/>
      <c r="P19" s="119"/>
      <c r="Q19" s="119"/>
      <c r="R19" s="119"/>
      <c r="S19" s="119"/>
      <c r="T19" s="119"/>
      <c r="U19" s="52"/>
    </row>
    <row r="20" spans="1:21">
      <c r="A20" s="83" t="s">
        <v>11</v>
      </c>
      <c r="C20" s="14">
        <v>7907968</v>
      </c>
      <c r="D20" s="15"/>
      <c r="E20" s="14">
        <v>8045350</v>
      </c>
      <c r="F20" s="15"/>
      <c r="G20" s="15">
        <v>8338258</v>
      </c>
      <c r="I20" s="15">
        <v>7418845</v>
      </c>
      <c r="K20" s="15">
        <v>7418845</v>
      </c>
      <c r="N20" s="119"/>
      <c r="O20" s="119"/>
      <c r="P20" s="119"/>
      <c r="Q20" s="119"/>
      <c r="R20" s="119"/>
      <c r="S20" s="119"/>
      <c r="T20" s="119"/>
      <c r="U20" s="52"/>
    </row>
    <row r="21" spans="1:21">
      <c r="N21" s="119"/>
      <c r="O21" s="119"/>
      <c r="P21" s="119"/>
      <c r="Q21" s="119"/>
      <c r="R21" s="119"/>
      <c r="S21" s="119"/>
      <c r="T21" s="119"/>
      <c r="U21" s="52"/>
    </row>
    <row r="22" spans="1:21">
      <c r="A22" s="1" t="s">
        <v>168</v>
      </c>
      <c r="C22" s="3">
        <v>2010</v>
      </c>
      <c r="D22" s="4"/>
      <c r="E22" s="3">
        <v>2011</v>
      </c>
      <c r="F22" s="4"/>
      <c r="G22" s="3">
        <v>2012</v>
      </c>
      <c r="I22" s="3" t="s">
        <v>169</v>
      </c>
      <c r="K22" s="3">
        <v>2013</v>
      </c>
      <c r="N22" s="119"/>
      <c r="O22" s="119"/>
      <c r="P22" s="119"/>
      <c r="Q22" s="119"/>
      <c r="R22" s="119"/>
      <c r="S22" s="119"/>
      <c r="T22" s="119"/>
      <c r="U22" s="52"/>
    </row>
    <row r="23" spans="1:21">
      <c r="A23" s="83" t="s">
        <v>148</v>
      </c>
      <c r="C23" s="59">
        <v>43.5</v>
      </c>
      <c r="D23" s="67"/>
      <c r="E23" s="59">
        <v>43.1</v>
      </c>
      <c r="F23" s="69"/>
      <c r="G23" s="59">
        <v>42.57</v>
      </c>
      <c r="I23" s="111">
        <v>41.8</v>
      </c>
      <c r="K23" s="111">
        <v>41.8</v>
      </c>
      <c r="N23" s="119"/>
      <c r="O23" s="119"/>
      <c r="P23" s="119"/>
      <c r="Q23" s="119"/>
      <c r="R23" s="119"/>
      <c r="S23" s="119"/>
      <c r="T23" s="119"/>
      <c r="U23" s="52"/>
    </row>
    <row r="24" spans="1:21">
      <c r="A24" s="83" t="s">
        <v>149</v>
      </c>
      <c r="C24" s="59">
        <v>41</v>
      </c>
      <c r="D24" s="67"/>
      <c r="E24" s="59">
        <v>40</v>
      </c>
      <c r="F24" s="69"/>
      <c r="G24" s="59">
        <v>39.405000000000001</v>
      </c>
      <c r="I24" s="111">
        <v>38.6</v>
      </c>
      <c r="K24" s="111">
        <v>38.6</v>
      </c>
      <c r="N24" s="119"/>
      <c r="O24" s="119"/>
      <c r="P24" s="119"/>
      <c r="Q24" s="119"/>
      <c r="R24" s="119"/>
      <c r="S24" s="119"/>
      <c r="T24" s="119"/>
      <c r="U24" s="52"/>
    </row>
    <row r="25" spans="1:21">
      <c r="A25" s="83" t="s">
        <v>150</v>
      </c>
      <c r="C25" s="14">
        <v>667</v>
      </c>
      <c r="D25" s="6"/>
      <c r="E25" s="14">
        <v>660</v>
      </c>
      <c r="G25" s="14">
        <v>660.54010000000005</v>
      </c>
      <c r="I25" s="112">
        <v>656</v>
      </c>
      <c r="K25" s="112">
        <v>656</v>
      </c>
      <c r="N25" s="119"/>
      <c r="O25" s="119"/>
      <c r="P25" s="119"/>
      <c r="Q25" s="119"/>
      <c r="R25" s="119"/>
      <c r="S25" s="119"/>
      <c r="T25" s="119"/>
      <c r="U25" s="52"/>
    </row>
    <row r="26" spans="1:21">
      <c r="A26" s="83" t="s">
        <v>151</v>
      </c>
      <c r="C26" s="14">
        <v>629</v>
      </c>
      <c r="D26" s="6"/>
      <c r="E26" s="14">
        <v>612</v>
      </c>
      <c r="G26" s="14">
        <v>612.16999999999996</v>
      </c>
      <c r="I26" s="112">
        <v>606</v>
      </c>
      <c r="K26" s="112">
        <v>606</v>
      </c>
      <c r="N26" s="119"/>
      <c r="O26" s="119"/>
      <c r="P26" s="119"/>
      <c r="Q26" s="119"/>
      <c r="R26" s="119"/>
      <c r="S26" s="119"/>
      <c r="T26" s="119"/>
      <c r="U26" s="52"/>
    </row>
    <row r="27" spans="1:21">
      <c r="A27" s="83" t="s">
        <v>152</v>
      </c>
      <c r="C27" s="59">
        <v>20.5</v>
      </c>
      <c r="D27" s="67"/>
      <c r="E27" s="59">
        <v>22.7</v>
      </c>
      <c r="G27" s="59">
        <v>22.7</v>
      </c>
      <c r="I27" s="111">
        <v>23.5</v>
      </c>
      <c r="K27" s="111">
        <v>23.5</v>
      </c>
      <c r="N27" s="119"/>
      <c r="O27" s="119"/>
      <c r="P27" s="119"/>
      <c r="Q27" s="119"/>
      <c r="R27" s="119"/>
      <c r="S27" s="119"/>
      <c r="T27" s="119"/>
      <c r="U27" s="52"/>
    </row>
    <row r="28" spans="1:21">
      <c r="A28" s="83" t="s">
        <v>147</v>
      </c>
      <c r="C28" s="14">
        <v>3696</v>
      </c>
      <c r="D28" s="21"/>
      <c r="E28" s="14">
        <v>3757</v>
      </c>
      <c r="G28" s="14">
        <v>3875.7379999999998</v>
      </c>
      <c r="I28" s="112">
        <v>3709</v>
      </c>
      <c r="K28" s="112">
        <v>3709</v>
      </c>
      <c r="N28" s="119"/>
      <c r="O28" s="119"/>
      <c r="P28" s="119"/>
      <c r="Q28" s="119"/>
      <c r="R28" s="119"/>
      <c r="S28" s="119"/>
      <c r="T28" s="119"/>
      <c r="U28" s="52"/>
    </row>
    <row r="29" spans="1:21">
      <c r="A29" s="11"/>
      <c r="C29" s="7"/>
      <c r="D29" s="6"/>
      <c r="E29" s="7"/>
      <c r="N29" s="119"/>
      <c r="O29" s="119"/>
      <c r="P29" s="119"/>
      <c r="Q29" s="119"/>
      <c r="R29" s="119"/>
      <c r="S29" s="119"/>
      <c r="T29" s="119"/>
      <c r="U29" s="52"/>
    </row>
    <row r="30" spans="1:21">
      <c r="A30" s="1" t="s">
        <v>12</v>
      </c>
      <c r="B30" s="2"/>
      <c r="C30" s="3">
        <v>2010</v>
      </c>
      <c r="D30" s="4"/>
      <c r="E30" s="3">
        <v>2011</v>
      </c>
      <c r="F30" s="4"/>
      <c r="G30" s="3">
        <v>2012</v>
      </c>
      <c r="I30" s="3" t="s">
        <v>169</v>
      </c>
      <c r="K30" s="3">
        <v>2013</v>
      </c>
      <c r="N30" s="119"/>
      <c r="O30" s="119"/>
      <c r="P30" s="119"/>
      <c r="Q30" s="119"/>
      <c r="R30" s="119"/>
      <c r="S30" s="119"/>
      <c r="T30" s="119"/>
      <c r="U30" s="52"/>
    </row>
    <row r="31" spans="1:21">
      <c r="A31" s="83" t="s">
        <v>13</v>
      </c>
      <c r="C31" s="10">
        <v>20.281751996466475</v>
      </c>
      <c r="D31" s="16"/>
      <c r="E31" s="16">
        <v>24.696277709462091</v>
      </c>
      <c r="F31" s="16"/>
      <c r="G31" s="10">
        <v>27.121416711391767</v>
      </c>
      <c r="I31" s="10">
        <v>28.4422</v>
      </c>
      <c r="K31" s="10">
        <v>28.4422</v>
      </c>
      <c r="N31" s="119"/>
      <c r="O31" s="119"/>
      <c r="P31" s="119"/>
      <c r="Q31" s="119"/>
      <c r="R31" s="119"/>
      <c r="S31" s="119"/>
      <c r="T31" s="119"/>
      <c r="U31" s="52"/>
    </row>
    <row r="32" spans="1:21">
      <c r="A32" s="83" t="s">
        <v>14</v>
      </c>
      <c r="C32" s="17">
        <v>25.3</v>
      </c>
      <c r="D32" s="16"/>
      <c r="E32" s="16">
        <v>26.930072238397308</v>
      </c>
      <c r="F32" s="16"/>
      <c r="G32" s="10">
        <v>22.279166349965333</v>
      </c>
      <c r="I32" s="10">
        <v>21.8001</v>
      </c>
      <c r="K32" s="10">
        <v>21.8001</v>
      </c>
      <c r="N32" s="119"/>
      <c r="O32" s="119"/>
      <c r="P32" s="119"/>
      <c r="Q32" s="119"/>
      <c r="R32" s="119"/>
      <c r="S32" s="119"/>
      <c r="T32" s="119"/>
      <c r="U32" s="52"/>
    </row>
    <row r="33" spans="1:21">
      <c r="A33" s="83" t="s">
        <v>15</v>
      </c>
      <c r="C33" s="10">
        <v>44.958960904374507</v>
      </c>
      <c r="D33" s="16"/>
      <c r="E33" s="16">
        <v>38.539902354495958</v>
      </c>
      <c r="F33" s="16"/>
      <c r="G33" s="10">
        <v>37.165206734594044</v>
      </c>
      <c r="I33" s="10">
        <v>37.582000000000001</v>
      </c>
      <c r="K33" s="10">
        <v>37.582000000000001</v>
      </c>
      <c r="N33" s="119"/>
      <c r="O33" s="119"/>
      <c r="P33" s="119"/>
      <c r="Q33" s="119"/>
      <c r="R33" s="119"/>
      <c r="S33" s="119"/>
      <c r="T33" s="119"/>
      <c r="U33" s="52"/>
    </row>
    <row r="34" spans="1:21">
      <c r="A34" s="83" t="s">
        <v>16</v>
      </c>
      <c r="C34" s="10">
        <v>8.7524654513805302</v>
      </c>
      <c r="D34" s="16"/>
      <c r="E34" s="16">
        <v>9.3777669889734145</v>
      </c>
      <c r="F34" s="16"/>
      <c r="G34" s="10">
        <v>8.8920805679175405</v>
      </c>
      <c r="I34" s="10">
        <v>9.0549999999999997</v>
      </c>
      <c r="K34" s="10">
        <v>9.0549999999999997</v>
      </c>
      <c r="N34" s="119"/>
      <c r="O34" s="119"/>
      <c r="P34" s="119"/>
      <c r="Q34" s="119"/>
      <c r="R34" s="119"/>
      <c r="S34" s="119"/>
      <c r="T34" s="119"/>
      <c r="U34" s="52"/>
    </row>
    <row r="35" spans="1:21">
      <c r="A35" s="83" t="s">
        <v>17</v>
      </c>
      <c r="C35" s="10">
        <v>0.56481762291910653</v>
      </c>
      <c r="D35" s="16"/>
      <c r="E35" s="16">
        <v>0.45598070867123219</v>
      </c>
      <c r="F35" s="16"/>
      <c r="G35" s="10">
        <v>4.5421296361313237</v>
      </c>
      <c r="I35" s="10">
        <v>3.0543999999999998</v>
      </c>
      <c r="K35" s="10">
        <v>3.0543999999999998</v>
      </c>
      <c r="N35" s="52"/>
      <c r="O35" s="52"/>
      <c r="P35" s="52"/>
      <c r="Q35" s="52"/>
      <c r="R35" s="52"/>
      <c r="S35" s="52"/>
      <c r="T35" s="52"/>
      <c r="U35" s="52"/>
    </row>
    <row r="36" spans="1:21">
      <c r="A36" s="11"/>
      <c r="N36" s="52"/>
      <c r="O36" s="52"/>
      <c r="P36" s="52"/>
      <c r="Q36" s="52"/>
      <c r="R36" s="52"/>
      <c r="S36" s="52"/>
      <c r="T36" s="52"/>
      <c r="U36" s="52"/>
    </row>
    <row r="37" spans="1:21">
      <c r="A37" s="1" t="s">
        <v>153</v>
      </c>
      <c r="B37" s="2"/>
      <c r="C37" s="3">
        <v>2010</v>
      </c>
      <c r="D37" s="4"/>
      <c r="E37" s="3">
        <v>2011</v>
      </c>
      <c r="F37" s="4"/>
      <c r="G37" s="3">
        <v>2012</v>
      </c>
      <c r="I37" s="3" t="s">
        <v>169</v>
      </c>
      <c r="K37" s="3">
        <v>2013</v>
      </c>
    </row>
    <row r="38" spans="1:21" ht="15.75">
      <c r="A38" s="83" t="s">
        <v>18</v>
      </c>
      <c r="C38" s="10">
        <v>15.671124380361242</v>
      </c>
      <c r="D38" s="16"/>
      <c r="E38" s="16">
        <v>20.131536744291534</v>
      </c>
      <c r="F38" s="16"/>
      <c r="G38" s="10">
        <f>27.1-G39</f>
        <v>20.749168347725004</v>
      </c>
      <c r="I38" s="10">
        <v>22.58</v>
      </c>
      <c r="J38" s="72"/>
      <c r="K38" s="10">
        <v>22.58</v>
      </c>
    </row>
    <row r="39" spans="1:21" ht="15.75" customHeight="1">
      <c r="A39" s="83" t="s">
        <v>19</v>
      </c>
      <c r="C39" s="10">
        <v>4.6106276161052309</v>
      </c>
      <c r="D39" s="16"/>
      <c r="E39" s="16">
        <v>4.5647409651705591</v>
      </c>
      <c r="F39" s="16"/>
      <c r="G39" s="10">
        <v>6.3508316522749997</v>
      </c>
      <c r="I39" s="115">
        <v>5.87</v>
      </c>
      <c r="J39" s="79"/>
      <c r="K39" s="115">
        <v>5.87</v>
      </c>
    </row>
    <row r="40" spans="1:21" ht="15.75">
      <c r="A40" s="11"/>
      <c r="J40" s="70"/>
    </row>
    <row r="41" spans="1:21">
      <c r="A41" s="1" t="s">
        <v>20</v>
      </c>
      <c r="B41" s="2"/>
      <c r="C41" s="3">
        <v>2010</v>
      </c>
      <c r="D41" s="4"/>
      <c r="E41" s="3">
        <v>2011</v>
      </c>
      <c r="F41" s="4"/>
      <c r="G41" s="3">
        <v>2012</v>
      </c>
      <c r="I41" s="3" t="s">
        <v>169</v>
      </c>
      <c r="K41" s="3">
        <v>2013</v>
      </c>
    </row>
    <row r="42" spans="1:21" ht="15.75" customHeight="1">
      <c r="A42" s="83" t="s">
        <v>21</v>
      </c>
      <c r="C42" s="10">
        <v>60.814050083155479</v>
      </c>
      <c r="D42" s="16"/>
      <c r="E42" s="16">
        <v>65.348728129353333</v>
      </c>
      <c r="F42" s="16"/>
      <c r="G42" s="10">
        <v>66.232771199383365</v>
      </c>
      <c r="I42" s="115">
        <v>69.2072</v>
      </c>
      <c r="J42" s="79"/>
      <c r="K42" s="115">
        <v>69.2072</v>
      </c>
    </row>
    <row r="43" spans="1:21" ht="15.75">
      <c r="A43" s="83" t="s">
        <v>22</v>
      </c>
      <c r="C43" s="10">
        <v>16.45306364100157</v>
      </c>
      <c r="D43" s="16"/>
      <c r="E43" s="16">
        <v>16.167753751551199</v>
      </c>
      <c r="F43" s="16"/>
      <c r="G43" s="10">
        <v>14.179357799975536</v>
      </c>
      <c r="I43" s="10">
        <v>13.929500000000001</v>
      </c>
      <c r="J43" s="73"/>
      <c r="K43" s="10">
        <v>13.929500000000001</v>
      </c>
    </row>
    <row r="44" spans="1:21" ht="15.75">
      <c r="A44" s="83" t="s">
        <v>23</v>
      </c>
      <c r="C44" s="10">
        <v>4.1924048624246861</v>
      </c>
      <c r="D44" s="16"/>
      <c r="E44" s="16">
        <v>3.6226123577454672</v>
      </c>
      <c r="F44" s="16"/>
      <c r="G44" s="10">
        <v>3.147771210484958</v>
      </c>
      <c r="I44" s="10">
        <v>2.9779</v>
      </c>
      <c r="J44" s="73"/>
      <c r="K44" s="10">
        <v>2.9779</v>
      </c>
    </row>
    <row r="45" spans="1:21" ht="15.75" customHeight="1">
      <c r="A45" s="83" t="s">
        <v>24</v>
      </c>
      <c r="C45" s="10">
        <v>13.886667500654323</v>
      </c>
      <c r="D45" s="16"/>
      <c r="E45" s="16">
        <v>10.000970741051617</v>
      </c>
      <c r="F45" s="16"/>
      <c r="G45" s="10">
        <v>9.7434367988733896</v>
      </c>
      <c r="I45" s="115">
        <v>8.5860000000000003</v>
      </c>
      <c r="J45" s="79"/>
      <c r="K45" s="115">
        <v>8.5860000000000003</v>
      </c>
    </row>
    <row r="46" spans="1:21" ht="15.75" customHeight="1">
      <c r="A46" s="83" t="s">
        <v>25</v>
      </c>
      <c r="C46" s="10">
        <v>4.6538139127639422</v>
      </c>
      <c r="D46" s="16"/>
      <c r="E46" s="16">
        <v>4.8599350202983782</v>
      </c>
      <c r="F46" s="16"/>
      <c r="G46" s="10">
        <v>6.6966629912827518</v>
      </c>
      <c r="I46" s="115">
        <v>5.2994000000000003</v>
      </c>
      <c r="J46" s="79"/>
      <c r="K46" s="115">
        <v>5.2994000000000003</v>
      </c>
    </row>
    <row r="47" spans="1:21" ht="15.75">
      <c r="A47" s="11"/>
      <c r="J47" s="73"/>
    </row>
    <row r="48" spans="1:21">
      <c r="A48" s="1" t="s">
        <v>157</v>
      </c>
      <c r="C48" s="3">
        <v>2010</v>
      </c>
      <c r="D48" s="4"/>
      <c r="E48" s="3">
        <v>2011</v>
      </c>
      <c r="F48" s="4"/>
      <c r="G48" s="3">
        <v>2012</v>
      </c>
      <c r="I48" s="3" t="s">
        <v>169</v>
      </c>
      <c r="K48" s="3">
        <v>2013</v>
      </c>
    </row>
    <row r="49" spans="1:14">
      <c r="A49" s="34" t="s">
        <v>154</v>
      </c>
      <c r="C49" s="59">
        <v>11.8</v>
      </c>
      <c r="D49" s="66"/>
      <c r="E49" s="66">
        <v>12</v>
      </c>
      <c r="G49" s="66">
        <v>12.4727126688085</v>
      </c>
      <c r="I49" s="111">
        <v>12.5</v>
      </c>
      <c r="J49" s="74"/>
      <c r="K49" s="111">
        <v>12.5</v>
      </c>
    </row>
    <row r="50" spans="1:14">
      <c r="A50" s="34" t="s">
        <v>155</v>
      </c>
      <c r="C50" s="59">
        <v>76</v>
      </c>
      <c r="D50" s="66"/>
      <c r="E50" s="66">
        <v>75.099999999999994</v>
      </c>
      <c r="G50" s="66">
        <v>76.489999999999995</v>
      </c>
      <c r="I50" s="111">
        <v>77.3</v>
      </c>
      <c r="J50" s="74"/>
      <c r="K50" s="111">
        <v>77.3</v>
      </c>
    </row>
    <row r="51" spans="1:14">
      <c r="A51" s="34" t="s">
        <v>237</v>
      </c>
      <c r="C51" s="14">
        <v>7108</v>
      </c>
      <c r="D51" s="15"/>
      <c r="E51" s="15">
        <v>7164</v>
      </c>
      <c r="G51" s="15">
        <v>7460.3040000000001</v>
      </c>
      <c r="I51" s="112">
        <v>7121</v>
      </c>
      <c r="K51" s="112">
        <v>7121</v>
      </c>
    </row>
    <row r="52" spans="1:14">
      <c r="A52" s="34" t="s">
        <v>166</v>
      </c>
      <c r="C52" s="14">
        <v>118</v>
      </c>
      <c r="D52" s="15"/>
      <c r="E52" s="15">
        <v>118</v>
      </c>
      <c r="G52" s="15">
        <v>116.637</v>
      </c>
      <c r="I52" s="112">
        <v>118</v>
      </c>
      <c r="K52" s="112">
        <v>118</v>
      </c>
    </row>
    <row r="53" spans="1:14">
      <c r="A53" s="34" t="s">
        <v>167</v>
      </c>
      <c r="C53" s="59">
        <v>3.3</v>
      </c>
      <c r="D53" s="66"/>
      <c r="E53" s="66">
        <v>3.3</v>
      </c>
      <c r="G53" s="66">
        <v>3.0508093334496493</v>
      </c>
      <c r="I53" s="111">
        <v>3.4</v>
      </c>
      <c r="K53" s="111">
        <v>3.4</v>
      </c>
    </row>
    <row r="54" spans="1:14" ht="17.25">
      <c r="A54" s="34" t="s">
        <v>206</v>
      </c>
      <c r="C54" s="59">
        <v>6</v>
      </c>
      <c r="D54" s="66"/>
      <c r="E54" s="66">
        <v>6.9</v>
      </c>
      <c r="G54" s="148">
        <v>5.0999999999999996</v>
      </c>
      <c r="H54" s="34"/>
      <c r="I54" s="146">
        <v>4.76</v>
      </c>
      <c r="J54" s="34"/>
      <c r="K54" s="146">
        <v>4.76</v>
      </c>
    </row>
    <row r="55" spans="1:14">
      <c r="A55" s="34" t="s">
        <v>156</v>
      </c>
      <c r="C55" s="14">
        <v>195043</v>
      </c>
      <c r="D55" s="15"/>
      <c r="E55" s="15">
        <v>191323</v>
      </c>
      <c r="G55" s="15">
        <v>195505</v>
      </c>
      <c r="I55" s="112">
        <v>195505</v>
      </c>
      <c r="K55" s="112">
        <v>195505</v>
      </c>
    </row>
    <row r="56" spans="1:14" ht="15.75">
      <c r="A56" s="198" t="s">
        <v>207</v>
      </c>
      <c r="B56" s="198"/>
      <c r="C56" s="198"/>
      <c r="D56" s="198"/>
      <c r="E56" s="198"/>
      <c r="F56" s="198"/>
      <c r="G56" s="198"/>
      <c r="H56" s="198"/>
      <c r="I56" s="198"/>
      <c r="J56" s="198"/>
      <c r="K56" s="198"/>
      <c r="L56" s="137"/>
      <c r="N56" s="137"/>
    </row>
    <row r="57" spans="1:14">
      <c r="A57" s="34"/>
    </row>
    <row r="58" spans="1:14" ht="17.25">
      <c r="A58" s="1" t="s">
        <v>26</v>
      </c>
      <c r="C58" s="3">
        <v>2010</v>
      </c>
      <c r="D58" s="4"/>
      <c r="E58" s="3">
        <v>2011</v>
      </c>
      <c r="F58" s="4"/>
      <c r="G58" s="3">
        <v>2012</v>
      </c>
      <c r="I58" s="3" t="s">
        <v>169</v>
      </c>
      <c r="K58" s="3" t="s">
        <v>203</v>
      </c>
    </row>
    <row r="59" spans="1:14">
      <c r="A59" s="19" t="s">
        <v>27</v>
      </c>
      <c r="C59" s="20">
        <v>74</v>
      </c>
      <c r="D59" s="21"/>
      <c r="E59" s="20">
        <v>80</v>
      </c>
      <c r="G59" s="20">
        <v>79.835749965077696</v>
      </c>
      <c r="I59" s="106">
        <v>81</v>
      </c>
      <c r="K59" s="106">
        <v>81</v>
      </c>
    </row>
    <row r="60" spans="1:14" ht="30">
      <c r="A60" s="19" t="s">
        <v>28</v>
      </c>
      <c r="C60" s="20">
        <v>69</v>
      </c>
      <c r="D60" s="21"/>
      <c r="E60" s="20">
        <v>82</v>
      </c>
      <c r="G60" s="20">
        <v>81.292421155571105</v>
      </c>
      <c r="I60" s="106">
        <v>81</v>
      </c>
      <c r="K60" s="106">
        <v>81</v>
      </c>
    </row>
    <row r="61" spans="1:14">
      <c r="A61" s="83" t="s">
        <v>29</v>
      </c>
      <c r="C61" s="20">
        <v>4421</v>
      </c>
      <c r="D61" s="21"/>
      <c r="E61" s="20">
        <v>4978</v>
      </c>
      <c r="G61" s="21">
        <v>3758.9039280000002</v>
      </c>
      <c r="I61" s="125">
        <f>47256962*I62/1000000</f>
        <v>5056.4949340000003</v>
      </c>
      <c r="K61" s="106">
        <f>47256962*K62/1000000</f>
        <v>5056.4949340000003</v>
      </c>
      <c r="L61" s="124"/>
    </row>
    <row r="62" spans="1:14">
      <c r="A62" s="83" t="s">
        <v>30</v>
      </c>
      <c r="C62" s="20">
        <v>89</v>
      </c>
      <c r="D62" s="21"/>
      <c r="E62" s="20">
        <v>101</v>
      </c>
      <c r="G62" s="21">
        <v>78</v>
      </c>
      <c r="I62" s="106">
        <v>107</v>
      </c>
      <c r="K62" s="106">
        <v>107</v>
      </c>
    </row>
    <row r="63" spans="1:14">
      <c r="A63" s="83" t="s">
        <v>31</v>
      </c>
      <c r="C63" s="20">
        <v>56239</v>
      </c>
      <c r="D63" s="21"/>
      <c r="E63" s="20">
        <v>54182</v>
      </c>
      <c r="G63" s="21">
        <v>49395.852899999998</v>
      </c>
      <c r="I63" s="125">
        <f>47256962*I64/1000000</f>
        <v>59543.772120000001</v>
      </c>
      <c r="K63" s="106">
        <f>47256962*K64/1000000</f>
        <v>59543.772120000001</v>
      </c>
      <c r="L63" s="124"/>
    </row>
    <row r="64" spans="1:14">
      <c r="A64" s="83" t="s">
        <v>32</v>
      </c>
      <c r="C64" s="20">
        <v>1134</v>
      </c>
      <c r="D64" s="21"/>
      <c r="E64" s="20">
        <v>1094</v>
      </c>
      <c r="G64" s="21">
        <v>1025</v>
      </c>
      <c r="I64" s="106">
        <v>1260</v>
      </c>
      <c r="K64" s="106">
        <v>1260</v>
      </c>
    </row>
    <row r="65" spans="1:11">
      <c r="A65" s="83" t="s">
        <v>33</v>
      </c>
      <c r="C65" s="20">
        <v>16556</v>
      </c>
      <c r="D65" s="21"/>
      <c r="E65" s="20">
        <v>16601</v>
      </c>
      <c r="F65" s="83"/>
      <c r="G65" s="21">
        <v>12385.106532</v>
      </c>
      <c r="I65" s="125">
        <f>47256962*I66/1000000</f>
        <v>9356.8784759999999</v>
      </c>
      <c r="K65" s="106">
        <f>47256962*K66/1000000</f>
        <v>9356.8784759999999</v>
      </c>
    </row>
    <row r="66" spans="1:11">
      <c r="A66" s="83" t="s">
        <v>34</v>
      </c>
      <c r="C66" s="20">
        <v>334</v>
      </c>
      <c r="D66" s="21"/>
      <c r="E66" s="20">
        <v>335</v>
      </c>
      <c r="G66" s="21">
        <v>257</v>
      </c>
      <c r="I66" s="106">
        <v>198</v>
      </c>
      <c r="K66" s="106">
        <v>198</v>
      </c>
    </row>
    <row r="67" spans="1:11">
      <c r="A67" s="196" t="s">
        <v>208</v>
      </c>
      <c r="B67" s="196"/>
      <c r="C67" s="196"/>
      <c r="D67" s="196"/>
      <c r="E67" s="196"/>
      <c r="F67" s="196"/>
      <c r="G67" s="196"/>
      <c r="H67" s="196"/>
      <c r="I67" s="196"/>
      <c r="J67" s="196"/>
      <c r="K67" s="196"/>
    </row>
    <row r="68" spans="1:11" ht="15.75" customHeight="1">
      <c r="A68" s="196"/>
      <c r="B68" s="196"/>
      <c r="C68" s="196"/>
      <c r="D68" s="196"/>
      <c r="E68" s="196"/>
      <c r="F68" s="196"/>
      <c r="G68" s="196"/>
      <c r="H68" s="196"/>
      <c r="I68" s="196"/>
      <c r="J68" s="196"/>
      <c r="K68" s="196"/>
    </row>
    <row r="69" spans="1:11">
      <c r="A69" s="61"/>
      <c r="C69" s="20"/>
      <c r="D69" s="21"/>
      <c r="E69" s="20"/>
      <c r="G69" s="21"/>
      <c r="I69" s="21"/>
      <c r="K69" s="21"/>
    </row>
    <row r="70" spans="1:11" ht="17.25">
      <c r="A70" s="1" t="s">
        <v>209</v>
      </c>
      <c r="B70" s="2"/>
      <c r="C70" s="3">
        <v>2010</v>
      </c>
      <c r="D70" s="4"/>
      <c r="E70" s="3">
        <v>2011</v>
      </c>
      <c r="F70" s="4"/>
      <c r="G70" s="3">
        <v>2012</v>
      </c>
      <c r="I70" s="3" t="s">
        <v>169</v>
      </c>
      <c r="K70" s="3">
        <v>2013</v>
      </c>
    </row>
    <row r="71" spans="1:11">
      <c r="A71" s="83" t="s">
        <v>35</v>
      </c>
      <c r="C71" s="8"/>
      <c r="D71" s="21"/>
      <c r="E71" s="8"/>
      <c r="G71" s="101">
        <v>100.9</v>
      </c>
      <c r="I71" s="134">
        <v>103.69999999999999</v>
      </c>
      <c r="K71" s="101">
        <v>103.8</v>
      </c>
    </row>
    <row r="72" spans="1:11">
      <c r="A72" s="22" t="s">
        <v>134</v>
      </c>
      <c r="C72" s="8"/>
      <c r="D72" s="21"/>
      <c r="E72" s="8"/>
      <c r="G72" s="101">
        <v>27.5</v>
      </c>
      <c r="I72" s="134">
        <v>27.6</v>
      </c>
      <c r="K72" s="101">
        <v>27.59</v>
      </c>
    </row>
    <row r="73" spans="1:11">
      <c r="A73" s="22" t="s">
        <v>135</v>
      </c>
      <c r="C73" s="8"/>
      <c r="D73" s="21"/>
      <c r="E73" s="8"/>
      <c r="G73" s="101">
        <v>63.3</v>
      </c>
      <c r="I73" s="134">
        <v>62.4</v>
      </c>
      <c r="K73" s="101">
        <v>62.43</v>
      </c>
    </row>
    <row r="74" spans="1:11">
      <c r="A74" s="22" t="s">
        <v>136</v>
      </c>
      <c r="C74" s="8"/>
      <c r="D74" s="21"/>
      <c r="E74" s="8"/>
      <c r="G74" s="101">
        <v>8.6</v>
      </c>
      <c r="I74" s="134">
        <v>10.6</v>
      </c>
      <c r="K74" s="101">
        <v>10.64</v>
      </c>
    </row>
    <row r="75" spans="1:11">
      <c r="A75" s="22" t="s">
        <v>137</v>
      </c>
      <c r="C75" s="8"/>
      <c r="D75" s="21"/>
      <c r="E75" s="8"/>
      <c r="G75" s="101">
        <v>0.8</v>
      </c>
      <c r="I75" s="134">
        <v>0.8</v>
      </c>
      <c r="K75" s="101">
        <v>0.82</v>
      </c>
    </row>
    <row r="76" spans="1:11">
      <c r="A76" s="22" t="s">
        <v>138</v>
      </c>
      <c r="C76" s="8"/>
      <c r="D76" s="21"/>
      <c r="E76" s="8"/>
      <c r="G76" s="102">
        <v>0</v>
      </c>
      <c r="I76" s="135">
        <v>0.5</v>
      </c>
      <c r="K76" s="102">
        <v>0.48</v>
      </c>
    </row>
    <row r="77" spans="1:11">
      <c r="A77" s="22" t="s">
        <v>139</v>
      </c>
      <c r="C77" s="8"/>
      <c r="D77" s="21"/>
      <c r="E77" s="8"/>
      <c r="G77" s="101">
        <v>0.7</v>
      </c>
      <c r="I77" s="134">
        <v>1.8</v>
      </c>
      <c r="K77" s="101">
        <v>1.81</v>
      </c>
    </row>
    <row r="78" spans="1:11">
      <c r="A78" s="22" t="s">
        <v>179</v>
      </c>
      <c r="C78" s="8"/>
      <c r="D78" s="21"/>
      <c r="E78" s="8"/>
      <c r="G78" s="101">
        <v>27</v>
      </c>
      <c r="I78" s="134">
        <v>26.890354620498091</v>
      </c>
      <c r="K78" s="101">
        <v>26.890354620498091</v>
      </c>
    </row>
    <row r="79" spans="1:11">
      <c r="A79" s="22" t="s">
        <v>134</v>
      </c>
      <c r="C79" s="8"/>
      <c r="D79" s="21"/>
      <c r="E79" s="8"/>
      <c r="G79" s="101">
        <v>10.8</v>
      </c>
      <c r="I79" s="134">
        <v>11.647503547539909</v>
      </c>
      <c r="K79" s="101">
        <v>11.647503547539909</v>
      </c>
    </row>
    <row r="80" spans="1:11">
      <c r="A80" s="22" t="s">
        <v>135</v>
      </c>
      <c r="C80" s="8"/>
      <c r="D80" s="21"/>
      <c r="E80" s="8"/>
      <c r="G80" s="101">
        <v>14.6</v>
      </c>
      <c r="I80" s="134">
        <v>13.14285107295818</v>
      </c>
      <c r="K80" s="101">
        <v>13.14285107295818</v>
      </c>
    </row>
    <row r="81" spans="1:11">
      <c r="A81" s="22" t="s">
        <v>136</v>
      </c>
      <c r="C81" s="8"/>
      <c r="D81" s="21"/>
      <c r="E81" s="8"/>
      <c r="G81" s="101">
        <v>0.77788140742666656</v>
      </c>
      <c r="I81" s="134">
        <v>1.2</v>
      </c>
      <c r="K81" s="101">
        <v>1.2</v>
      </c>
    </row>
    <row r="82" spans="1:11">
      <c r="A82" s="22" t="s">
        <v>137</v>
      </c>
      <c r="C82" s="8"/>
      <c r="D82" s="21"/>
      <c r="E82" s="8"/>
      <c r="G82" s="101">
        <v>0.2118217113333333</v>
      </c>
      <c r="I82" s="134">
        <v>0.3</v>
      </c>
      <c r="K82" s="101">
        <v>0.3</v>
      </c>
    </row>
    <row r="83" spans="1:11">
      <c r="A83" s="22" t="s">
        <v>138</v>
      </c>
      <c r="C83" s="8"/>
      <c r="D83" s="21"/>
      <c r="E83" s="8"/>
      <c r="G83" s="102">
        <v>0</v>
      </c>
      <c r="I83" s="135">
        <v>0.3</v>
      </c>
      <c r="K83" s="102">
        <v>0.3</v>
      </c>
    </row>
    <row r="84" spans="1:11">
      <c r="A84" s="22" t="s">
        <v>139</v>
      </c>
      <c r="C84" s="8"/>
      <c r="D84" s="21"/>
      <c r="E84" s="8"/>
      <c r="G84" s="101">
        <v>0.60721175000000005</v>
      </c>
      <c r="I84" s="134">
        <v>0.3</v>
      </c>
      <c r="K84" s="101">
        <v>0.3</v>
      </c>
    </row>
    <row r="85" spans="1:11">
      <c r="A85" s="22" t="s">
        <v>180</v>
      </c>
      <c r="C85" s="8"/>
      <c r="D85" s="21"/>
      <c r="E85" s="8"/>
      <c r="G85" s="101">
        <v>10.4</v>
      </c>
      <c r="I85" s="134">
        <v>11.046802984715487</v>
      </c>
      <c r="K85" s="101">
        <v>11.1</v>
      </c>
    </row>
    <row r="86" spans="1:11">
      <c r="A86" s="22" t="s">
        <v>134</v>
      </c>
      <c r="C86" s="8"/>
      <c r="D86" s="21"/>
      <c r="E86" s="8"/>
      <c r="G86" s="101">
        <v>0.6</v>
      </c>
      <c r="I86" s="134">
        <v>0.15887895916284656</v>
      </c>
      <c r="K86" s="101">
        <v>0.16</v>
      </c>
    </row>
    <row r="87" spans="1:11">
      <c r="A87" s="22" t="s">
        <v>135</v>
      </c>
      <c r="C87" s="8"/>
      <c r="D87" s="21"/>
      <c r="E87" s="8"/>
      <c r="G87" s="101">
        <v>2.8</v>
      </c>
      <c r="I87" s="134">
        <v>2.2000000000000002</v>
      </c>
      <c r="K87" s="101">
        <v>2.2400000000000002</v>
      </c>
    </row>
    <row r="88" spans="1:11">
      <c r="A88" s="22" t="s">
        <v>136</v>
      </c>
      <c r="C88" s="8"/>
      <c r="D88" s="21"/>
      <c r="E88" s="8"/>
      <c r="G88" s="101">
        <v>6.9</v>
      </c>
      <c r="I88" s="134">
        <v>7.087924025552641</v>
      </c>
      <c r="K88" s="101">
        <v>7.13</v>
      </c>
    </row>
    <row r="89" spans="1:11">
      <c r="A89" s="22" t="s">
        <v>137</v>
      </c>
      <c r="C89" s="8"/>
      <c r="D89" s="21"/>
      <c r="E89" s="8"/>
      <c r="G89" s="101">
        <v>4.7535419999999995E-2</v>
      </c>
      <c r="I89" s="134">
        <v>0.1</v>
      </c>
      <c r="K89" s="101">
        <v>7.0000000000000007E-2</v>
      </c>
    </row>
    <row r="90" spans="1:11">
      <c r="A90" s="22" t="s">
        <v>138</v>
      </c>
      <c r="C90" s="8"/>
      <c r="D90" s="21"/>
      <c r="E90" s="8"/>
      <c r="G90" s="102">
        <v>0</v>
      </c>
      <c r="I90" s="135">
        <v>0</v>
      </c>
      <c r="K90" s="102">
        <v>0</v>
      </c>
    </row>
    <row r="91" spans="1:11">
      <c r="A91" s="22" t="s">
        <v>139</v>
      </c>
      <c r="C91" s="8"/>
      <c r="D91" s="21"/>
      <c r="E91" s="8"/>
      <c r="G91" s="101">
        <v>6.2296909522265916E-2</v>
      </c>
      <c r="I91" s="134">
        <v>1.5</v>
      </c>
      <c r="K91" s="101">
        <v>1.49</v>
      </c>
    </row>
    <row r="92" spans="1:11">
      <c r="A92" s="83" t="s">
        <v>181</v>
      </c>
      <c r="C92" s="8"/>
      <c r="D92" s="21"/>
      <c r="E92" s="8"/>
      <c r="G92" s="101">
        <v>63.4</v>
      </c>
      <c r="I92" s="134">
        <v>65.813710904387378</v>
      </c>
      <c r="K92" s="101">
        <v>65.813710904387378</v>
      </c>
    </row>
    <row r="93" spans="1:11">
      <c r="A93" s="22" t="s">
        <v>134</v>
      </c>
      <c r="C93" s="8"/>
      <c r="D93" s="21"/>
      <c r="E93" s="8"/>
      <c r="G93" s="101">
        <v>16.100000000000001</v>
      </c>
      <c r="I93" s="134">
        <v>15.788536768441025</v>
      </c>
      <c r="K93" s="101">
        <v>15.788536768441025</v>
      </c>
    </row>
    <row r="94" spans="1:11">
      <c r="A94" s="22" t="s">
        <v>135</v>
      </c>
      <c r="C94" s="8"/>
      <c r="D94" s="21"/>
      <c r="E94" s="8"/>
      <c r="G94" s="101">
        <v>45.8</v>
      </c>
      <c r="I94" s="134">
        <v>47.04275498672235</v>
      </c>
      <c r="K94" s="101">
        <v>47.04275498672235</v>
      </c>
    </row>
    <row r="95" spans="1:11">
      <c r="A95" s="22" t="s">
        <v>136</v>
      </c>
      <c r="C95" s="8"/>
      <c r="D95" s="21"/>
      <c r="E95" s="8"/>
      <c r="G95" s="101">
        <v>0.9</v>
      </c>
      <c r="I95" s="134">
        <v>2.3239195153846155</v>
      </c>
      <c r="K95" s="101">
        <v>2.3239195153846155</v>
      </c>
    </row>
    <row r="96" spans="1:11">
      <c r="A96" s="22" t="s">
        <v>137</v>
      </c>
      <c r="C96" s="8"/>
      <c r="D96" s="21"/>
      <c r="E96" s="8"/>
      <c r="G96" s="101">
        <v>0.6</v>
      </c>
      <c r="I96" s="134">
        <v>0.48136163383938801</v>
      </c>
      <c r="K96" s="101">
        <v>0.48136163383938801</v>
      </c>
    </row>
    <row r="97" spans="1:11">
      <c r="A97" s="22" t="s">
        <v>138</v>
      </c>
      <c r="C97" s="8"/>
      <c r="D97" s="21"/>
      <c r="E97" s="8"/>
      <c r="G97" s="102">
        <v>0</v>
      </c>
      <c r="I97" s="135">
        <v>0.17713799999999999</v>
      </c>
      <c r="K97" s="102">
        <v>0.17713799999999999</v>
      </c>
    </row>
    <row r="98" spans="1:11">
      <c r="A98" s="22" t="s">
        <v>139</v>
      </c>
      <c r="C98" s="8"/>
      <c r="D98" s="21"/>
      <c r="E98" s="8"/>
      <c r="G98" s="102">
        <v>0</v>
      </c>
      <c r="I98" s="135">
        <v>0</v>
      </c>
      <c r="K98" s="102">
        <v>0</v>
      </c>
    </row>
    <row r="99" spans="1:11">
      <c r="A99" s="22" t="s">
        <v>39</v>
      </c>
      <c r="C99" s="8"/>
      <c r="D99" s="21"/>
      <c r="E99" s="8"/>
      <c r="G99" s="101">
        <v>24.3</v>
      </c>
      <c r="H99" s="23"/>
      <c r="I99" s="134">
        <v>29</v>
      </c>
      <c r="K99" s="101">
        <v>29</v>
      </c>
    </row>
    <row r="100" spans="1:11">
      <c r="A100" s="22" t="s">
        <v>140</v>
      </c>
      <c r="C100" s="8"/>
      <c r="D100" s="21"/>
      <c r="E100" s="8"/>
      <c r="G100" s="101">
        <v>19.600000000000001</v>
      </c>
      <c r="H100" s="23"/>
      <c r="I100" s="134">
        <v>17.5</v>
      </c>
      <c r="K100" s="101">
        <v>17.5</v>
      </c>
    </row>
    <row r="101" spans="1:11">
      <c r="A101" s="22" t="s">
        <v>141</v>
      </c>
      <c r="C101" s="8"/>
      <c r="D101" s="21"/>
      <c r="E101" s="8"/>
      <c r="G101" s="101">
        <v>3.6</v>
      </c>
      <c r="H101" s="23"/>
      <c r="I101" s="134">
        <v>9.6999999999999993</v>
      </c>
      <c r="K101" s="101">
        <v>9.6999999999999993</v>
      </c>
    </row>
    <row r="102" spans="1:11">
      <c r="A102" s="22" t="s">
        <v>142</v>
      </c>
      <c r="C102" s="8"/>
      <c r="D102" s="21"/>
      <c r="E102" s="8"/>
      <c r="G102" s="101">
        <v>0.7</v>
      </c>
      <c r="H102" s="23"/>
      <c r="I102" s="134">
        <v>0.8</v>
      </c>
      <c r="K102" s="101">
        <v>0.8</v>
      </c>
    </row>
    <row r="103" spans="1:11">
      <c r="A103" s="22" t="s">
        <v>143</v>
      </c>
      <c r="C103" s="8"/>
      <c r="D103" s="21"/>
      <c r="E103" s="8"/>
      <c r="G103" s="101">
        <v>0.1</v>
      </c>
      <c r="H103" s="23"/>
      <c r="I103" s="134">
        <v>0.2</v>
      </c>
      <c r="K103" s="101">
        <v>0.2</v>
      </c>
    </row>
    <row r="104" spans="1:11">
      <c r="A104" s="22" t="s">
        <v>144</v>
      </c>
      <c r="C104" s="8"/>
      <c r="D104" s="21"/>
      <c r="E104" s="8"/>
      <c r="G104" s="101">
        <v>0.3</v>
      </c>
      <c r="H104" s="23"/>
      <c r="I104" s="134">
        <v>0.8</v>
      </c>
      <c r="K104" s="101">
        <v>0.8</v>
      </c>
    </row>
    <row r="105" spans="1:11">
      <c r="A105" s="22" t="s">
        <v>179</v>
      </c>
      <c r="C105" s="8"/>
      <c r="D105" s="21"/>
      <c r="E105" s="8"/>
      <c r="G105" s="101">
        <v>3.7</v>
      </c>
      <c r="I105" s="134">
        <v>4.2</v>
      </c>
      <c r="K105" s="101">
        <v>4.2</v>
      </c>
    </row>
    <row r="106" spans="1:11">
      <c r="A106" s="22" t="s">
        <v>140</v>
      </c>
      <c r="C106" s="8"/>
      <c r="D106" s="21"/>
      <c r="E106" s="8"/>
      <c r="G106" s="101">
        <v>3.2</v>
      </c>
      <c r="I106" s="134">
        <v>3.3</v>
      </c>
      <c r="K106" s="101">
        <v>3.3</v>
      </c>
    </row>
    <row r="107" spans="1:11">
      <c r="A107" s="22" t="s">
        <v>141</v>
      </c>
      <c r="C107" s="8"/>
      <c r="D107" s="21"/>
      <c r="E107" s="8"/>
      <c r="G107" s="102">
        <v>0</v>
      </c>
      <c r="I107" s="134">
        <v>0.1</v>
      </c>
      <c r="K107" s="101">
        <v>0.1</v>
      </c>
    </row>
    <row r="108" spans="1:11">
      <c r="A108" s="22" t="s">
        <v>142</v>
      </c>
      <c r="C108" s="8"/>
      <c r="D108" s="21"/>
      <c r="E108" s="8"/>
      <c r="G108" s="101">
        <v>0.2</v>
      </c>
      <c r="I108" s="134">
        <v>0.2</v>
      </c>
      <c r="K108" s="101">
        <v>0.2</v>
      </c>
    </row>
    <row r="109" spans="1:11">
      <c r="A109" s="22" t="s">
        <v>143</v>
      </c>
      <c r="C109" s="8"/>
      <c r="D109" s="21"/>
      <c r="E109" s="8"/>
      <c r="G109" s="101">
        <v>0.1</v>
      </c>
      <c r="H109" s="21"/>
      <c r="I109" s="134">
        <v>0.2</v>
      </c>
      <c r="K109" s="101">
        <v>0.2</v>
      </c>
    </row>
    <row r="110" spans="1:11">
      <c r="A110" s="22" t="s">
        <v>144</v>
      </c>
      <c r="C110" s="8"/>
      <c r="D110" s="21"/>
      <c r="E110" s="8"/>
      <c r="G110" s="101">
        <v>0.2</v>
      </c>
      <c r="I110" s="134">
        <v>0.4</v>
      </c>
      <c r="K110" s="101">
        <v>0.4</v>
      </c>
    </row>
    <row r="111" spans="1:11">
      <c r="A111" s="22" t="s">
        <v>180</v>
      </c>
      <c r="C111" s="8"/>
      <c r="D111" s="21"/>
      <c r="E111" s="8"/>
      <c r="G111" s="101">
        <v>0.60466911130756851</v>
      </c>
      <c r="I111" s="134">
        <v>0.7</v>
      </c>
      <c r="K111" s="101">
        <v>0.7</v>
      </c>
    </row>
    <row r="112" spans="1:11">
      <c r="A112" s="22" t="s">
        <v>140</v>
      </c>
      <c r="C112" s="8"/>
      <c r="D112" s="21"/>
      <c r="E112" s="8"/>
      <c r="G112" s="101">
        <v>4.1215231314392732E-2</v>
      </c>
      <c r="I112" s="135">
        <v>0</v>
      </c>
      <c r="K112" s="102">
        <v>0</v>
      </c>
    </row>
    <row r="113" spans="1:11">
      <c r="A113" s="22" t="s">
        <v>141</v>
      </c>
      <c r="C113" s="8"/>
      <c r="D113" s="21"/>
      <c r="E113" s="8"/>
      <c r="G113" s="101">
        <v>1.3856489479181583E-2</v>
      </c>
      <c r="I113" s="134">
        <v>0.2</v>
      </c>
      <c r="K113" s="101">
        <v>0.16</v>
      </c>
    </row>
    <row r="114" spans="1:11">
      <c r="A114" s="22" t="s">
        <v>142</v>
      </c>
      <c r="C114" s="8"/>
      <c r="D114" s="21"/>
      <c r="E114" s="8"/>
      <c r="G114" s="101">
        <v>0.47123549051399416</v>
      </c>
      <c r="I114" s="134">
        <v>0.5</v>
      </c>
      <c r="K114" s="101">
        <v>0.5</v>
      </c>
    </row>
    <row r="115" spans="1:11">
      <c r="A115" s="22" t="s">
        <v>143</v>
      </c>
      <c r="C115" s="8"/>
      <c r="D115" s="21"/>
      <c r="E115" s="8"/>
      <c r="G115" s="102">
        <v>0</v>
      </c>
      <c r="I115" s="135">
        <v>0</v>
      </c>
      <c r="K115" s="102">
        <v>0</v>
      </c>
    </row>
    <row r="116" spans="1:11">
      <c r="A116" s="22" t="s">
        <v>144</v>
      </c>
      <c r="C116" s="8"/>
      <c r="D116" s="21"/>
      <c r="E116" s="8"/>
      <c r="G116" s="101">
        <v>7.8361899999999998E-2</v>
      </c>
      <c r="I116" s="135">
        <v>0</v>
      </c>
      <c r="K116" s="102">
        <v>0</v>
      </c>
    </row>
    <row r="117" spans="1:11">
      <c r="A117" s="83" t="s">
        <v>181</v>
      </c>
      <c r="C117" s="8"/>
      <c r="D117" s="21"/>
      <c r="E117" s="8"/>
      <c r="G117" s="101">
        <v>19.899999999999999</v>
      </c>
      <c r="I117" s="134">
        <v>24</v>
      </c>
      <c r="K117" s="101">
        <v>24</v>
      </c>
    </row>
    <row r="118" spans="1:11">
      <c r="A118" s="22" t="s">
        <v>140</v>
      </c>
      <c r="C118" s="8"/>
      <c r="D118" s="21"/>
      <c r="E118" s="8"/>
      <c r="G118" s="101">
        <v>16.3</v>
      </c>
      <c r="I118" s="134">
        <v>14.2</v>
      </c>
      <c r="K118" s="101">
        <v>14.2</v>
      </c>
    </row>
    <row r="119" spans="1:11">
      <c r="A119" s="22" t="s">
        <v>141</v>
      </c>
      <c r="C119" s="8"/>
      <c r="D119" s="21"/>
      <c r="E119" s="8"/>
      <c r="G119" s="101">
        <v>3.6</v>
      </c>
      <c r="I119" s="134">
        <v>9.4</v>
      </c>
      <c r="K119" s="101">
        <v>9.4</v>
      </c>
    </row>
    <row r="120" spans="1:11">
      <c r="A120" s="22" t="s">
        <v>142</v>
      </c>
      <c r="C120" s="8"/>
      <c r="D120" s="21"/>
      <c r="E120" s="8"/>
      <c r="G120" s="101">
        <v>1.8699999999999999E-3</v>
      </c>
      <c r="I120" s="135">
        <v>0</v>
      </c>
      <c r="K120" s="102">
        <v>0</v>
      </c>
    </row>
    <row r="121" spans="1:11">
      <c r="A121" s="22" t="s">
        <v>143</v>
      </c>
      <c r="C121" s="8"/>
      <c r="D121" s="21"/>
      <c r="E121" s="8"/>
      <c r="G121" s="102">
        <v>0</v>
      </c>
      <c r="H121" s="21"/>
      <c r="I121" s="135">
        <v>0</v>
      </c>
      <c r="K121" s="102">
        <v>0</v>
      </c>
    </row>
    <row r="122" spans="1:11">
      <c r="A122" s="22" t="s">
        <v>144</v>
      </c>
      <c r="C122" s="8"/>
      <c r="D122" s="21"/>
      <c r="E122" s="8"/>
      <c r="G122" s="101">
        <v>1.8699999999999999E-3</v>
      </c>
      <c r="I122" s="134">
        <v>0.4</v>
      </c>
      <c r="K122" s="101">
        <v>0.4</v>
      </c>
    </row>
    <row r="123" spans="1:11">
      <c r="A123" s="22" t="s">
        <v>178</v>
      </c>
      <c r="C123" s="8"/>
      <c r="D123" s="21"/>
      <c r="E123" s="8"/>
      <c r="G123" s="50">
        <f>G71-G99</f>
        <v>76.600000000000009</v>
      </c>
      <c r="I123" s="136">
        <v>74.729632551106334</v>
      </c>
      <c r="K123" s="50">
        <f>K71-K99</f>
        <v>74.8</v>
      </c>
    </row>
    <row r="124" spans="1:11">
      <c r="A124" s="22" t="s">
        <v>36</v>
      </c>
      <c r="C124" s="8"/>
      <c r="D124" s="21"/>
      <c r="E124" s="8"/>
      <c r="G124" s="50">
        <v>23.3</v>
      </c>
      <c r="I124" s="136">
        <v>22.655032498658088</v>
      </c>
      <c r="K124" s="50">
        <v>22.7</v>
      </c>
    </row>
    <row r="125" spans="1:11">
      <c r="A125" s="22" t="s">
        <v>37</v>
      </c>
      <c r="C125" s="8"/>
      <c r="D125" s="21"/>
      <c r="E125" s="8"/>
      <c r="G125" s="50">
        <v>9.8000000000000007</v>
      </c>
      <c r="I125" s="136">
        <v>10.30930681507966</v>
      </c>
      <c r="K125" s="50">
        <v>10.4</v>
      </c>
    </row>
    <row r="126" spans="1:11">
      <c r="A126" s="83" t="s">
        <v>38</v>
      </c>
      <c r="C126" s="8"/>
      <c r="D126" s="21"/>
      <c r="E126" s="8"/>
      <c r="G126" s="50">
        <v>43.5</v>
      </c>
      <c r="I126" s="136">
        <v>41.765293237368581</v>
      </c>
      <c r="K126" s="50">
        <v>41.8</v>
      </c>
    </row>
    <row r="127" spans="1:11">
      <c r="A127" s="22" t="s">
        <v>40</v>
      </c>
      <c r="C127" s="8"/>
      <c r="D127" s="21"/>
      <c r="E127" s="8"/>
      <c r="G127" s="8"/>
      <c r="I127" s="8"/>
      <c r="K127" s="8"/>
    </row>
    <row r="128" spans="1:11">
      <c r="A128" s="22" t="s">
        <v>41</v>
      </c>
      <c r="C128" s="6">
        <v>277</v>
      </c>
      <c r="D128" s="21"/>
      <c r="E128" s="6">
        <v>257</v>
      </c>
      <c r="G128" s="50">
        <v>382</v>
      </c>
      <c r="I128" s="136">
        <v>376.15486510990672</v>
      </c>
      <c r="K128" s="50">
        <v>376.2</v>
      </c>
    </row>
    <row r="129" spans="1:14">
      <c r="A129" s="22" t="s">
        <v>42</v>
      </c>
      <c r="C129" s="6">
        <v>202</v>
      </c>
      <c r="D129" s="21"/>
      <c r="E129" s="6">
        <v>213</v>
      </c>
      <c r="G129" s="50">
        <v>181.8</v>
      </c>
      <c r="I129" s="136">
        <v>193.47507913489656</v>
      </c>
      <c r="K129" s="50">
        <v>194.3</v>
      </c>
    </row>
    <row r="130" spans="1:14">
      <c r="A130" s="83" t="s">
        <v>43</v>
      </c>
      <c r="C130" s="6">
        <v>199</v>
      </c>
      <c r="D130" s="21"/>
      <c r="E130" s="6">
        <v>182</v>
      </c>
      <c r="G130" s="50">
        <v>327.8</v>
      </c>
      <c r="I130" s="136">
        <v>317.31213853405217</v>
      </c>
      <c r="K130" s="50">
        <v>317.3</v>
      </c>
    </row>
    <row r="131" spans="1:14">
      <c r="A131" s="83" t="s">
        <v>44</v>
      </c>
      <c r="C131" s="6">
        <v>75</v>
      </c>
      <c r="D131" s="21"/>
      <c r="E131" s="6">
        <v>79</v>
      </c>
      <c r="G131" s="50">
        <v>90</v>
      </c>
      <c r="I131" s="136">
        <v>83.820224719101105</v>
      </c>
      <c r="K131" s="50">
        <v>86</v>
      </c>
    </row>
    <row r="132" spans="1:14">
      <c r="A132" s="22" t="s">
        <v>36</v>
      </c>
      <c r="C132" s="6">
        <v>75</v>
      </c>
      <c r="D132" s="21"/>
      <c r="E132" s="6">
        <v>77</v>
      </c>
      <c r="G132" s="50">
        <v>78.125</v>
      </c>
      <c r="I132" s="136">
        <v>78</v>
      </c>
      <c r="K132" s="50">
        <v>78</v>
      </c>
    </row>
    <row r="133" spans="1:14">
      <c r="A133" s="22" t="s">
        <v>37</v>
      </c>
      <c r="C133" s="6">
        <v>86</v>
      </c>
      <c r="D133" s="21"/>
      <c r="E133" s="6">
        <v>89</v>
      </c>
      <c r="G133" s="50">
        <v>89.170182841068893</v>
      </c>
      <c r="I133" s="136">
        <v>83.046357615893996</v>
      </c>
      <c r="K133" s="50">
        <v>86</v>
      </c>
    </row>
    <row r="134" spans="1:14" ht="17.25">
      <c r="A134" s="83" t="s">
        <v>210</v>
      </c>
      <c r="C134" s="6">
        <v>65</v>
      </c>
      <c r="D134" s="21"/>
      <c r="E134" s="6">
        <v>71</v>
      </c>
      <c r="G134" s="50">
        <v>96</v>
      </c>
      <c r="I134" s="136">
        <v>91.262135922330103</v>
      </c>
      <c r="K134" s="50">
        <v>91</v>
      </c>
    </row>
    <row r="135" spans="1:14" ht="60" customHeight="1">
      <c r="A135" s="199" t="s">
        <v>211</v>
      </c>
      <c r="B135" s="199"/>
      <c r="C135" s="199"/>
      <c r="D135" s="199"/>
      <c r="E135" s="199"/>
      <c r="F135" s="199"/>
      <c r="G135" s="199"/>
      <c r="H135" s="199"/>
      <c r="I135" s="199"/>
      <c r="J135" s="199"/>
      <c r="K135" s="199"/>
    </row>
    <row r="136" spans="1:14" ht="15.75">
      <c r="A136" s="198" t="s">
        <v>212</v>
      </c>
      <c r="B136" s="198"/>
      <c r="C136" s="198"/>
      <c r="D136" s="198"/>
      <c r="E136" s="198"/>
      <c r="F136" s="198"/>
      <c r="G136" s="198"/>
      <c r="H136" s="198"/>
      <c r="I136" s="198"/>
      <c r="J136" s="198"/>
      <c r="K136" s="198"/>
      <c r="L136"/>
    </row>
    <row r="137" spans="1:14">
      <c r="C137" s="20"/>
      <c r="D137" s="21"/>
      <c r="E137" s="20"/>
      <c r="G137" s="21"/>
      <c r="I137" s="21"/>
      <c r="K137" s="21"/>
    </row>
    <row r="138" spans="1:14">
      <c r="A138" s="1" t="s">
        <v>45</v>
      </c>
      <c r="B138" s="2"/>
      <c r="C138" s="3">
        <v>2010</v>
      </c>
      <c r="D138" s="4"/>
      <c r="E138" s="3">
        <v>2011</v>
      </c>
      <c r="F138" s="4"/>
      <c r="G138" s="3">
        <v>2012</v>
      </c>
      <c r="I138" s="3" t="s">
        <v>169</v>
      </c>
      <c r="K138" s="3">
        <v>2013</v>
      </c>
    </row>
    <row r="139" spans="1:14">
      <c r="A139" s="83" t="s">
        <v>46</v>
      </c>
      <c r="C139" s="20">
        <v>50868</v>
      </c>
      <c r="E139" s="21">
        <v>39904</v>
      </c>
      <c r="F139" s="20"/>
      <c r="G139" s="20">
        <v>27445.55</v>
      </c>
      <c r="I139" s="104">
        <v>79950.321158901308</v>
      </c>
      <c r="K139" s="20">
        <f>SUM(K140:K142)</f>
        <v>21670.321158901323</v>
      </c>
      <c r="L139" s="103"/>
      <c r="N139" s="103"/>
    </row>
    <row r="140" spans="1:14">
      <c r="A140" s="22" t="s">
        <v>36</v>
      </c>
      <c r="C140" s="20">
        <v>14164</v>
      </c>
      <c r="E140" s="21">
        <v>15492</v>
      </c>
      <c r="F140" s="20"/>
      <c r="G140" s="20">
        <v>14929.82</v>
      </c>
      <c r="I140" s="104">
        <v>77148.00499999999</v>
      </c>
      <c r="K140" s="20">
        <v>8868.005000000001</v>
      </c>
      <c r="L140" s="142"/>
      <c r="N140" s="103"/>
    </row>
    <row r="141" spans="1:14">
      <c r="A141" s="22" t="s">
        <v>37</v>
      </c>
      <c r="C141" s="20">
        <v>1272</v>
      </c>
      <c r="E141" s="21">
        <v>1784</v>
      </c>
      <c r="F141" s="20"/>
      <c r="G141" s="20">
        <v>1853.69</v>
      </c>
      <c r="I141" s="104">
        <v>2476.9382498104133</v>
      </c>
      <c r="K141" s="20">
        <v>2476.9382498104133</v>
      </c>
      <c r="L141" s="103"/>
      <c r="N141" s="103"/>
    </row>
    <row r="142" spans="1:14">
      <c r="A142" s="83" t="s">
        <v>38</v>
      </c>
      <c r="C142" s="20">
        <v>35433</v>
      </c>
      <c r="E142" s="21">
        <v>22628</v>
      </c>
      <c r="F142" s="20"/>
      <c r="G142" s="20">
        <v>10662.04</v>
      </c>
      <c r="I142" s="138">
        <v>325.3779090909091</v>
      </c>
      <c r="K142" s="20">
        <v>10325.377909090908</v>
      </c>
      <c r="L142" s="103"/>
      <c r="N142" s="103"/>
    </row>
    <row r="143" spans="1:14">
      <c r="A143" s="83" t="s">
        <v>47</v>
      </c>
      <c r="C143" s="20">
        <v>385977</v>
      </c>
      <c r="E143" s="21">
        <v>414600</v>
      </c>
      <c r="F143" s="20"/>
      <c r="G143" s="20">
        <v>609595.82299999997</v>
      </c>
      <c r="I143" s="99">
        <v>540649.97778516321</v>
      </c>
      <c r="K143" s="20">
        <f>SUM(K144:K146)</f>
        <v>549431.73778516322</v>
      </c>
      <c r="L143" s="103"/>
      <c r="N143" s="103"/>
    </row>
    <row r="144" spans="1:14">
      <c r="A144" s="22" t="s">
        <v>36</v>
      </c>
      <c r="C144" s="20">
        <v>66139</v>
      </c>
      <c r="E144" s="21">
        <v>96372</v>
      </c>
      <c r="F144" s="20"/>
      <c r="G144" s="20">
        <v>122618.4</v>
      </c>
      <c r="I144" s="104">
        <v>238390.64619999999</v>
      </c>
      <c r="J144" s="34"/>
      <c r="K144" s="20">
        <v>238390.64619999999</v>
      </c>
      <c r="L144" s="103"/>
      <c r="N144" s="103"/>
    </row>
    <row r="145" spans="1:16" ht="17.25">
      <c r="A145" s="22" t="s">
        <v>37</v>
      </c>
      <c r="C145" s="20">
        <v>313515</v>
      </c>
      <c r="E145" s="21">
        <v>315476</v>
      </c>
      <c r="F145" s="20"/>
      <c r="G145" s="20">
        <v>483337.6</v>
      </c>
      <c r="I145" s="104">
        <v>299106.95158516325</v>
      </c>
      <c r="K145" s="20">
        <v>307888.71158516326</v>
      </c>
      <c r="L145" s="103"/>
      <c r="N145" s="103"/>
      <c r="P145" s="126"/>
    </row>
    <row r="146" spans="1:16">
      <c r="A146" s="83" t="s">
        <v>38</v>
      </c>
      <c r="C146" s="20">
        <v>6322</v>
      </c>
      <c r="E146" s="21">
        <v>2752</v>
      </c>
      <c r="F146" s="20"/>
      <c r="G146" s="20">
        <v>3639.8229999999999</v>
      </c>
      <c r="I146" s="99">
        <v>3152.38</v>
      </c>
      <c r="K146" s="20">
        <v>3152.38</v>
      </c>
      <c r="L146" s="103"/>
      <c r="N146" s="103"/>
    </row>
    <row r="147" spans="1:16">
      <c r="A147" s="83" t="s">
        <v>48</v>
      </c>
      <c r="C147" s="8"/>
      <c r="D147" s="21"/>
      <c r="E147" s="8"/>
      <c r="G147" s="8"/>
      <c r="I147" s="8"/>
      <c r="K147" s="8"/>
      <c r="L147" s="103"/>
    </row>
    <row r="148" spans="1:16">
      <c r="A148" s="83" t="s">
        <v>49</v>
      </c>
      <c r="C148" s="24">
        <v>0.73</v>
      </c>
      <c r="D148" s="25"/>
      <c r="E148" s="24">
        <v>0.76011452908069987</v>
      </c>
      <c r="F148" s="26"/>
      <c r="G148" s="24">
        <v>0.94710987728719664</v>
      </c>
      <c r="I148" s="100">
        <v>1</v>
      </c>
      <c r="K148" s="100">
        <v>1</v>
      </c>
    </row>
    <row r="149" spans="1:16">
      <c r="A149" s="83" t="s">
        <v>50</v>
      </c>
      <c r="C149" s="20">
        <v>279909</v>
      </c>
      <c r="D149" s="21"/>
      <c r="E149" s="20">
        <v>284909.83481600002</v>
      </c>
      <c r="G149" s="21">
        <v>516846.36959999998</v>
      </c>
      <c r="I149" s="99">
        <v>525733.16536788654</v>
      </c>
      <c r="K149" s="99">
        <v>525733.16536788654</v>
      </c>
    </row>
    <row r="150" spans="1:16">
      <c r="A150" s="83" t="s">
        <v>51</v>
      </c>
      <c r="C150" s="8"/>
      <c r="D150" s="21"/>
      <c r="E150" s="8"/>
      <c r="G150" s="8"/>
      <c r="I150" s="8"/>
      <c r="K150" s="8"/>
      <c r="N150" s="84"/>
    </row>
    <row r="151" spans="1:16">
      <c r="A151" s="83" t="s">
        <v>49</v>
      </c>
      <c r="C151" s="24">
        <v>0.25</v>
      </c>
      <c r="D151" s="21"/>
      <c r="E151" s="24">
        <v>0.2727194786805317</v>
      </c>
      <c r="G151" s="24">
        <v>0.32672553528187959</v>
      </c>
      <c r="I151" s="105">
        <v>0.35</v>
      </c>
      <c r="K151" s="24">
        <v>0.21</v>
      </c>
      <c r="N151" s="84"/>
    </row>
    <row r="152" spans="1:16">
      <c r="A152" s="83" t="s">
        <v>52</v>
      </c>
      <c r="C152" s="20">
        <v>284356</v>
      </c>
      <c r="D152" s="21"/>
      <c r="E152" s="20">
        <v>312276.46750000003</v>
      </c>
      <c r="G152" s="20">
        <v>245541.21799999999</v>
      </c>
      <c r="I152" s="104">
        <v>70055.63</v>
      </c>
      <c r="K152" s="20">
        <v>194352.91999999998</v>
      </c>
      <c r="L152" s="23"/>
      <c r="N152" s="82"/>
    </row>
    <row r="153" spans="1:16">
      <c r="C153" s="20"/>
      <c r="D153" s="21"/>
      <c r="E153" s="20"/>
      <c r="G153" s="21"/>
      <c r="I153" s="21"/>
      <c r="K153" s="21"/>
      <c r="N153" s="84"/>
    </row>
    <row r="154" spans="1:16">
      <c r="A154" s="1" t="s">
        <v>53</v>
      </c>
      <c r="B154" s="2"/>
      <c r="C154" s="3">
        <v>2010</v>
      </c>
      <c r="D154" s="4"/>
      <c r="E154" s="3">
        <v>2011</v>
      </c>
      <c r="F154" s="4"/>
      <c r="G154" s="3">
        <v>2012</v>
      </c>
      <c r="I154" s="3" t="s">
        <v>169</v>
      </c>
      <c r="K154" s="3">
        <v>2013</v>
      </c>
      <c r="N154" s="84"/>
    </row>
    <row r="155" spans="1:16">
      <c r="A155" s="83" t="s">
        <v>54</v>
      </c>
      <c r="C155" s="20">
        <v>85</v>
      </c>
      <c r="D155" s="21"/>
      <c r="E155" s="20">
        <v>89</v>
      </c>
      <c r="G155" s="21">
        <v>91.266375545851531</v>
      </c>
      <c r="I155" s="21">
        <v>92</v>
      </c>
      <c r="K155" s="21">
        <v>92</v>
      </c>
      <c r="N155" s="84"/>
    </row>
    <row r="156" spans="1:16">
      <c r="A156" s="22" t="s">
        <v>36</v>
      </c>
      <c r="C156" s="20">
        <v>82</v>
      </c>
      <c r="D156" s="21"/>
      <c r="E156" s="20">
        <v>87</v>
      </c>
      <c r="G156" s="21">
        <v>88.793103448275858</v>
      </c>
      <c r="I156" s="21">
        <v>91</v>
      </c>
      <c r="K156" s="21">
        <v>91</v>
      </c>
    </row>
    <row r="157" spans="1:16">
      <c r="A157" s="83" t="s">
        <v>38</v>
      </c>
      <c r="C157" s="20">
        <v>86</v>
      </c>
      <c r="D157" s="21"/>
      <c r="E157" s="20">
        <v>90</v>
      </c>
      <c r="G157" s="21">
        <v>92.105263157894726</v>
      </c>
      <c r="I157" s="21">
        <v>93</v>
      </c>
      <c r="K157" s="21">
        <v>93</v>
      </c>
    </row>
    <row r="158" spans="1:16">
      <c r="A158" s="83" t="s">
        <v>55</v>
      </c>
      <c r="C158" s="20">
        <v>105</v>
      </c>
      <c r="D158" s="21"/>
      <c r="E158" s="20">
        <v>103</v>
      </c>
      <c r="G158" s="21">
        <f>G159+G160</f>
        <v>94</v>
      </c>
      <c r="I158" s="21">
        <v>91</v>
      </c>
      <c r="K158" s="21">
        <v>91</v>
      </c>
    </row>
    <row r="159" spans="1:16">
      <c r="A159" s="22" t="s">
        <v>36</v>
      </c>
      <c r="C159" s="20">
        <v>12</v>
      </c>
      <c r="D159" s="21"/>
      <c r="E159" s="20">
        <v>14</v>
      </c>
      <c r="G159" s="21">
        <v>11</v>
      </c>
      <c r="I159" s="21">
        <v>11</v>
      </c>
      <c r="K159" s="21">
        <v>11</v>
      </c>
    </row>
    <row r="160" spans="1:16">
      <c r="A160" s="83" t="s">
        <v>38</v>
      </c>
      <c r="C160" s="20">
        <v>93</v>
      </c>
      <c r="D160" s="21"/>
      <c r="E160" s="20">
        <v>89</v>
      </c>
      <c r="G160" s="21">
        <v>83</v>
      </c>
      <c r="I160" s="21">
        <v>80</v>
      </c>
      <c r="K160" s="21">
        <v>80</v>
      </c>
    </row>
    <row r="161" spans="1:12" ht="30">
      <c r="A161" s="19" t="s">
        <v>56</v>
      </c>
      <c r="C161" s="20">
        <v>38</v>
      </c>
      <c r="D161" s="21"/>
      <c r="E161" s="20">
        <v>38</v>
      </c>
      <c r="G161" s="21">
        <v>41.489361702127653</v>
      </c>
      <c r="I161" s="21">
        <v>51</v>
      </c>
      <c r="K161" s="21">
        <v>51</v>
      </c>
    </row>
    <row r="162" spans="1:12">
      <c r="A162" s="22" t="s">
        <v>36</v>
      </c>
      <c r="C162" s="20">
        <v>58</v>
      </c>
      <c r="D162" s="21"/>
      <c r="E162" s="20">
        <v>50</v>
      </c>
      <c r="G162" s="21">
        <v>45.454545454545453</v>
      </c>
      <c r="I162" s="21">
        <v>64</v>
      </c>
      <c r="K162" s="21">
        <v>64</v>
      </c>
    </row>
    <row r="163" spans="1:12">
      <c r="A163" s="83" t="s">
        <v>38</v>
      </c>
      <c r="C163" s="20">
        <v>35</v>
      </c>
      <c r="D163" s="21"/>
      <c r="E163" s="20">
        <v>36</v>
      </c>
      <c r="G163" s="21">
        <v>40.963855421686745</v>
      </c>
      <c r="I163" s="21">
        <v>49</v>
      </c>
      <c r="K163" s="21">
        <v>49</v>
      </c>
    </row>
    <row r="164" spans="1:12">
      <c r="C164" s="20"/>
      <c r="D164" s="21"/>
      <c r="E164" s="20"/>
      <c r="G164" s="21"/>
      <c r="I164" s="21"/>
      <c r="K164" s="21"/>
    </row>
    <row r="165" spans="1:12">
      <c r="A165" s="1" t="s">
        <v>57</v>
      </c>
      <c r="B165" s="2"/>
      <c r="C165" s="3">
        <v>2010</v>
      </c>
      <c r="D165" s="4"/>
      <c r="E165" s="3">
        <v>2011</v>
      </c>
      <c r="F165" s="4"/>
      <c r="G165" s="3">
        <v>2012</v>
      </c>
      <c r="I165" s="3" t="s">
        <v>169</v>
      </c>
      <c r="K165" s="3">
        <v>2013</v>
      </c>
    </row>
    <row r="166" spans="1:12">
      <c r="A166" s="34" t="s">
        <v>228</v>
      </c>
      <c r="C166" s="27">
        <v>76</v>
      </c>
      <c r="D166" s="28"/>
      <c r="E166" s="27">
        <v>86</v>
      </c>
      <c r="G166" s="27">
        <v>89.397089397089402</v>
      </c>
      <c r="I166" s="28">
        <v>92.37</v>
      </c>
      <c r="K166" s="28">
        <v>92.37</v>
      </c>
    </row>
    <row r="167" spans="1:12">
      <c r="A167" s="34" t="s">
        <v>229</v>
      </c>
      <c r="C167" s="81"/>
      <c r="D167" s="28"/>
      <c r="E167" s="81"/>
      <c r="G167" s="81"/>
      <c r="I167" s="116">
        <v>57</v>
      </c>
      <c r="K167" s="28">
        <v>57</v>
      </c>
      <c r="L167" s="107"/>
    </row>
    <row r="168" spans="1:12">
      <c r="A168" s="143" t="s">
        <v>36</v>
      </c>
      <c r="C168" s="81"/>
      <c r="D168" s="28"/>
      <c r="E168" s="81"/>
      <c r="G168" s="81"/>
      <c r="I168" s="116">
        <v>98</v>
      </c>
      <c r="K168" s="28">
        <v>98</v>
      </c>
      <c r="L168" s="107"/>
    </row>
    <row r="169" spans="1:12">
      <c r="A169" s="143" t="s">
        <v>37</v>
      </c>
      <c r="C169" s="81"/>
      <c r="D169" s="28"/>
      <c r="E169" s="81"/>
      <c r="G169" s="81"/>
      <c r="I169" s="116">
        <v>52</v>
      </c>
      <c r="K169" s="28">
        <v>52</v>
      </c>
      <c r="L169" s="107"/>
    </row>
    <row r="170" spans="1:12">
      <c r="A170" s="34" t="s">
        <v>38</v>
      </c>
      <c r="C170" s="81"/>
      <c r="D170" s="28"/>
      <c r="E170" s="81"/>
      <c r="G170" s="81"/>
      <c r="I170" s="116">
        <v>63</v>
      </c>
      <c r="K170" s="28">
        <v>63</v>
      </c>
      <c r="L170" s="107"/>
    </row>
    <row r="171" spans="1:12">
      <c r="A171" s="34" t="s">
        <v>159</v>
      </c>
      <c r="C171" s="81"/>
      <c r="D171" s="28"/>
      <c r="E171" s="81"/>
      <c r="G171" s="81"/>
      <c r="I171" s="116">
        <v>84</v>
      </c>
      <c r="K171" s="28">
        <v>84</v>
      </c>
      <c r="L171" s="107"/>
    </row>
    <row r="172" spans="1:12">
      <c r="A172" s="34" t="s">
        <v>160</v>
      </c>
      <c r="C172" s="81"/>
      <c r="D172" s="28"/>
      <c r="E172" s="81"/>
      <c r="G172" s="81"/>
      <c r="I172" s="116">
        <v>62</v>
      </c>
      <c r="K172" s="28">
        <v>62</v>
      </c>
      <c r="L172" s="107"/>
    </row>
    <row r="173" spans="1:12">
      <c r="A173" s="83" t="s">
        <v>58</v>
      </c>
      <c r="C173" s="27">
        <v>367</v>
      </c>
      <c r="D173" s="28"/>
      <c r="E173" s="27">
        <v>448</v>
      </c>
      <c r="G173" s="27">
        <v>586</v>
      </c>
      <c r="I173" s="28">
        <v>605</v>
      </c>
      <c r="K173" s="28">
        <v>605</v>
      </c>
    </row>
    <row r="174" spans="1:12">
      <c r="A174" s="83" t="s">
        <v>59</v>
      </c>
      <c r="C174" s="27">
        <v>18</v>
      </c>
      <c r="D174" s="28"/>
      <c r="E174" s="27">
        <v>23</v>
      </c>
      <c r="G174" s="27">
        <v>30.457380457380456</v>
      </c>
      <c r="I174" s="28">
        <v>32.49</v>
      </c>
      <c r="K174" s="28">
        <v>32.49</v>
      </c>
    </row>
    <row r="175" spans="1:12">
      <c r="A175" s="83" t="s">
        <v>60</v>
      </c>
      <c r="C175" s="27">
        <v>93</v>
      </c>
      <c r="D175" s="28"/>
      <c r="E175" s="27">
        <v>95</v>
      </c>
      <c r="G175" s="27">
        <v>139</v>
      </c>
      <c r="I175" s="28">
        <v>95</v>
      </c>
      <c r="K175" s="28">
        <v>95</v>
      </c>
    </row>
    <row r="176" spans="1:12">
      <c r="A176" s="83" t="s">
        <v>161</v>
      </c>
      <c r="C176" s="27">
        <v>2</v>
      </c>
      <c r="D176" s="28"/>
      <c r="E176" s="27">
        <v>0</v>
      </c>
      <c r="G176" s="27">
        <v>1</v>
      </c>
      <c r="I176" s="116">
        <v>0</v>
      </c>
      <c r="K176" s="28">
        <v>0</v>
      </c>
    </row>
    <row r="177" spans="1:12">
      <c r="A177" s="34" t="s">
        <v>162</v>
      </c>
      <c r="C177" s="81"/>
      <c r="D177" s="28"/>
      <c r="E177" s="28">
        <v>83</v>
      </c>
      <c r="G177" s="28">
        <v>52</v>
      </c>
      <c r="I177" s="116">
        <v>87</v>
      </c>
      <c r="K177" s="28">
        <v>87</v>
      </c>
      <c r="L177" s="144"/>
    </row>
    <row r="178" spans="1:12">
      <c r="A178" s="83" t="s">
        <v>61</v>
      </c>
      <c r="C178" s="27">
        <v>65</v>
      </c>
      <c r="D178" s="28"/>
      <c r="E178" s="27">
        <v>129</v>
      </c>
      <c r="G178" s="27">
        <v>131</v>
      </c>
      <c r="I178" s="28">
        <v>97</v>
      </c>
      <c r="K178" s="28">
        <v>97</v>
      </c>
      <c r="L178" s="18"/>
    </row>
    <row r="179" spans="1:12">
      <c r="A179" s="83" t="s">
        <v>62</v>
      </c>
      <c r="C179" s="29">
        <v>1.4</v>
      </c>
      <c r="D179" s="30"/>
      <c r="E179" s="29">
        <v>1.5</v>
      </c>
      <c r="G179" s="29">
        <v>2.32874992307692</v>
      </c>
      <c r="I179" s="30">
        <v>0.68</v>
      </c>
      <c r="K179" s="30">
        <v>0.68</v>
      </c>
    </row>
    <row r="181" spans="1:12">
      <c r="A181" s="1" t="s">
        <v>63</v>
      </c>
      <c r="B181" s="2"/>
      <c r="C181" s="3">
        <v>2010</v>
      </c>
      <c r="D181" s="4"/>
      <c r="E181" s="3">
        <v>2011</v>
      </c>
      <c r="F181" s="4"/>
      <c r="G181" s="3">
        <v>2012</v>
      </c>
      <c r="I181" s="3" t="s">
        <v>169</v>
      </c>
      <c r="K181" s="3">
        <v>2013</v>
      </c>
    </row>
    <row r="182" spans="1:12">
      <c r="A182" s="83" t="s">
        <v>64</v>
      </c>
      <c r="C182" s="12">
        <v>46</v>
      </c>
      <c r="E182" s="12">
        <v>44</v>
      </c>
      <c r="G182" s="12">
        <v>18</v>
      </c>
      <c r="I182" s="98">
        <v>21</v>
      </c>
      <c r="K182" s="44">
        <v>21</v>
      </c>
    </row>
    <row r="183" spans="1:12">
      <c r="A183" s="83" t="s">
        <v>65</v>
      </c>
      <c r="C183" s="12">
        <v>2</v>
      </c>
      <c r="E183" s="12">
        <v>5</v>
      </c>
      <c r="G183" s="12">
        <v>1</v>
      </c>
      <c r="I183" s="98">
        <v>3</v>
      </c>
      <c r="K183" s="44">
        <v>3</v>
      </c>
    </row>
    <row r="184" spans="1:12">
      <c r="A184" s="83" t="s">
        <v>66</v>
      </c>
      <c r="C184" s="12">
        <v>2</v>
      </c>
      <c r="E184" s="12">
        <v>2</v>
      </c>
      <c r="G184" s="12">
        <v>0</v>
      </c>
      <c r="I184" s="98">
        <v>1</v>
      </c>
      <c r="K184" s="44">
        <v>1</v>
      </c>
    </row>
    <row r="185" spans="1:12">
      <c r="A185" s="83" t="s">
        <v>67</v>
      </c>
      <c r="C185" s="12">
        <v>0</v>
      </c>
      <c r="E185" s="13">
        <v>3</v>
      </c>
      <c r="G185" s="12">
        <v>1</v>
      </c>
      <c r="I185" s="98">
        <v>2</v>
      </c>
      <c r="K185" s="44">
        <v>2</v>
      </c>
    </row>
    <row r="186" spans="1:12">
      <c r="A186" s="83" t="s">
        <v>68</v>
      </c>
      <c r="C186" s="12">
        <v>0</v>
      </c>
      <c r="E186" s="12">
        <v>0</v>
      </c>
      <c r="G186" s="12">
        <v>0</v>
      </c>
      <c r="I186" s="98">
        <v>0</v>
      </c>
      <c r="K186" s="44">
        <v>0</v>
      </c>
    </row>
    <row r="187" spans="1:12">
      <c r="A187" s="83" t="s">
        <v>69</v>
      </c>
      <c r="C187" s="12">
        <v>0</v>
      </c>
      <c r="E187" s="12">
        <v>0</v>
      </c>
      <c r="G187" s="12">
        <v>0</v>
      </c>
      <c r="I187" s="98">
        <v>0</v>
      </c>
      <c r="K187" s="44">
        <v>0</v>
      </c>
    </row>
    <row r="188" spans="1:12">
      <c r="A188" s="83" t="s">
        <v>70</v>
      </c>
      <c r="C188" s="12">
        <v>15</v>
      </c>
      <c r="E188" s="12">
        <v>24</v>
      </c>
      <c r="G188" s="12">
        <v>11</v>
      </c>
      <c r="I188" s="98">
        <v>11</v>
      </c>
      <c r="K188" s="44">
        <v>11</v>
      </c>
    </row>
    <row r="189" spans="1:12">
      <c r="A189" s="83" t="s">
        <v>66</v>
      </c>
      <c r="C189" s="12">
        <v>7</v>
      </c>
      <c r="E189" s="12">
        <v>10</v>
      </c>
      <c r="G189" s="12">
        <v>10</v>
      </c>
      <c r="I189" s="98">
        <v>5</v>
      </c>
      <c r="K189" s="44">
        <v>5</v>
      </c>
    </row>
    <row r="190" spans="1:12">
      <c r="A190" s="83" t="s">
        <v>67</v>
      </c>
      <c r="C190" s="12">
        <v>7</v>
      </c>
      <c r="E190" s="12">
        <v>4</v>
      </c>
      <c r="G190" s="12">
        <v>1</v>
      </c>
      <c r="I190" s="98">
        <v>1</v>
      </c>
      <c r="K190" s="44">
        <v>1</v>
      </c>
    </row>
    <row r="191" spans="1:12">
      <c r="A191" s="83" t="s">
        <v>68</v>
      </c>
      <c r="C191" s="12">
        <v>1</v>
      </c>
      <c r="E191" s="12">
        <v>8</v>
      </c>
      <c r="G191" s="12">
        <v>0</v>
      </c>
      <c r="I191" s="98">
        <v>1</v>
      </c>
      <c r="K191" s="44">
        <v>1</v>
      </c>
    </row>
    <row r="192" spans="1:12">
      <c r="A192" s="83" t="s">
        <v>69</v>
      </c>
      <c r="C192" s="12">
        <v>0</v>
      </c>
      <c r="E192" s="12">
        <v>2</v>
      </c>
      <c r="G192" s="12">
        <v>0</v>
      </c>
      <c r="I192" s="98">
        <v>4</v>
      </c>
      <c r="K192" s="44">
        <v>4</v>
      </c>
    </row>
    <row r="193" spans="1:12">
      <c r="A193" s="83" t="s">
        <v>71</v>
      </c>
      <c r="C193" s="12">
        <v>29</v>
      </c>
      <c r="E193" s="12">
        <v>15</v>
      </c>
      <c r="G193" s="12">
        <v>6</v>
      </c>
      <c r="I193" s="98">
        <v>7</v>
      </c>
      <c r="K193" s="44">
        <v>7</v>
      </c>
    </row>
    <row r="194" spans="1:12">
      <c r="A194" s="83" t="s">
        <v>66</v>
      </c>
      <c r="C194" s="12">
        <v>7</v>
      </c>
      <c r="E194" s="12">
        <v>7</v>
      </c>
      <c r="G194" s="12">
        <v>5</v>
      </c>
      <c r="I194" s="98">
        <v>3</v>
      </c>
      <c r="K194" s="151">
        <v>3</v>
      </c>
    </row>
    <row r="195" spans="1:12">
      <c r="A195" s="83" t="s">
        <v>67</v>
      </c>
      <c r="C195" s="12">
        <v>7</v>
      </c>
      <c r="E195" s="12">
        <v>7</v>
      </c>
      <c r="G195" s="12">
        <v>1</v>
      </c>
      <c r="I195" s="98">
        <v>0</v>
      </c>
      <c r="K195" s="151">
        <v>4</v>
      </c>
    </row>
    <row r="196" spans="1:12">
      <c r="A196" s="83" t="s">
        <v>68</v>
      </c>
      <c r="C196" s="12">
        <v>0</v>
      </c>
      <c r="E196" s="12">
        <v>1</v>
      </c>
      <c r="G196" s="12">
        <v>0</v>
      </c>
      <c r="I196" s="98">
        <v>4</v>
      </c>
      <c r="K196" s="44">
        <v>0</v>
      </c>
    </row>
    <row r="197" spans="1:12">
      <c r="A197" s="83" t="s">
        <v>69</v>
      </c>
      <c r="C197" s="12">
        <v>15</v>
      </c>
      <c r="E197" s="12">
        <v>0</v>
      </c>
      <c r="G197" s="12">
        <v>0</v>
      </c>
      <c r="I197" s="98">
        <v>0</v>
      </c>
      <c r="K197" s="44">
        <v>0</v>
      </c>
    </row>
    <row r="198" spans="1:12">
      <c r="A198" s="83" t="s">
        <v>72</v>
      </c>
      <c r="C198" s="12">
        <v>0.43</v>
      </c>
      <c r="E198" s="12">
        <v>1.21</v>
      </c>
      <c r="G198" s="31">
        <v>0.22</v>
      </c>
      <c r="I198" s="128">
        <v>0.54</v>
      </c>
      <c r="K198" s="151">
        <v>0.7</v>
      </c>
      <c r="L198" s="124"/>
    </row>
    <row r="199" spans="1:12">
      <c r="A199" s="83" t="s">
        <v>66</v>
      </c>
      <c r="C199" s="12">
        <v>1.71</v>
      </c>
      <c r="E199" s="12">
        <v>1.75</v>
      </c>
      <c r="G199" s="31">
        <v>0</v>
      </c>
      <c r="I199" s="128">
        <v>0.81</v>
      </c>
      <c r="K199" s="44">
        <v>0.81</v>
      </c>
      <c r="L199" s="124"/>
    </row>
    <row r="200" spans="1:12">
      <c r="A200" s="83" t="s">
        <v>67</v>
      </c>
      <c r="C200" s="12">
        <v>0</v>
      </c>
      <c r="E200" s="12">
        <v>1.95</v>
      </c>
      <c r="G200" s="12">
        <v>0.64</v>
      </c>
      <c r="I200" s="98">
        <v>0.72</v>
      </c>
      <c r="K200" s="151">
        <v>1.35</v>
      </c>
    </row>
    <row r="201" spans="1:12">
      <c r="A201" s="83" t="s">
        <v>68</v>
      </c>
      <c r="C201" s="12">
        <v>0</v>
      </c>
      <c r="E201" s="12">
        <v>0</v>
      </c>
      <c r="G201" s="12">
        <v>0</v>
      </c>
      <c r="I201" s="98">
        <v>0</v>
      </c>
      <c r="K201" s="44">
        <v>0</v>
      </c>
    </row>
    <row r="202" spans="1:12">
      <c r="A202" s="83" t="s">
        <v>69</v>
      </c>
      <c r="C202" s="12">
        <v>0</v>
      </c>
      <c r="E202" s="12">
        <v>0</v>
      </c>
      <c r="G202" s="12">
        <v>0</v>
      </c>
      <c r="I202" s="98">
        <v>0</v>
      </c>
      <c r="K202" s="44">
        <v>0</v>
      </c>
    </row>
    <row r="204" spans="1:12">
      <c r="A204" s="1" t="s">
        <v>73</v>
      </c>
      <c r="B204" s="2"/>
      <c r="C204" s="3">
        <v>2010</v>
      </c>
      <c r="D204" s="4"/>
      <c r="E204" s="3">
        <v>2011</v>
      </c>
      <c r="F204" s="4"/>
      <c r="G204" s="3">
        <v>2012</v>
      </c>
      <c r="I204" s="3" t="s">
        <v>169</v>
      </c>
      <c r="K204" s="3">
        <v>2013</v>
      </c>
    </row>
    <row r="205" spans="1:12">
      <c r="A205" s="83" t="s">
        <v>65</v>
      </c>
      <c r="C205" s="12">
        <v>268</v>
      </c>
      <c r="E205" s="13">
        <v>236</v>
      </c>
      <c r="G205" s="12">
        <v>214</v>
      </c>
      <c r="I205" s="128">
        <v>171</v>
      </c>
      <c r="K205" s="13">
        <v>171</v>
      </c>
      <c r="L205" s="124"/>
    </row>
    <row r="206" spans="1:12">
      <c r="A206" s="83" t="s">
        <v>66</v>
      </c>
      <c r="C206" s="12">
        <v>52</v>
      </c>
      <c r="E206" s="13">
        <v>44</v>
      </c>
      <c r="G206" s="12">
        <v>48</v>
      </c>
      <c r="I206" s="128">
        <v>29</v>
      </c>
      <c r="K206" s="13">
        <v>29</v>
      </c>
      <c r="L206" s="124"/>
    </row>
    <row r="207" spans="1:12">
      <c r="A207" s="83" t="s">
        <v>67</v>
      </c>
      <c r="C207" s="12">
        <v>125</v>
      </c>
      <c r="E207" s="13">
        <v>121</v>
      </c>
      <c r="G207" s="12">
        <v>130</v>
      </c>
      <c r="I207" s="98">
        <v>110</v>
      </c>
      <c r="K207" s="13">
        <v>110</v>
      </c>
    </row>
    <row r="208" spans="1:12">
      <c r="A208" s="83" t="s">
        <v>68</v>
      </c>
      <c r="C208" s="12">
        <v>18</v>
      </c>
      <c r="E208" s="13">
        <v>22</v>
      </c>
      <c r="G208" s="12">
        <v>16</v>
      </c>
      <c r="I208" s="98">
        <v>13</v>
      </c>
      <c r="K208" s="13">
        <v>13</v>
      </c>
    </row>
    <row r="209" spans="1:11">
      <c r="A209" s="83" t="s">
        <v>69</v>
      </c>
      <c r="C209" s="12">
        <v>73</v>
      </c>
      <c r="E209" s="13">
        <v>49</v>
      </c>
      <c r="G209" s="12">
        <v>20</v>
      </c>
      <c r="I209" s="98">
        <v>19</v>
      </c>
      <c r="K209" s="13">
        <v>19</v>
      </c>
    </row>
    <row r="210" spans="1:11">
      <c r="A210" s="83" t="s">
        <v>70</v>
      </c>
      <c r="C210" s="12">
        <v>123</v>
      </c>
      <c r="E210" s="13">
        <v>124</v>
      </c>
      <c r="G210" s="12">
        <v>103</v>
      </c>
      <c r="I210" s="98">
        <v>90</v>
      </c>
      <c r="K210" s="13">
        <v>90</v>
      </c>
    </row>
    <row r="211" spans="1:11">
      <c r="A211" s="83" t="s">
        <v>66</v>
      </c>
      <c r="C211" s="12">
        <v>32</v>
      </c>
      <c r="E211" s="13">
        <v>50</v>
      </c>
      <c r="G211" s="12">
        <v>56</v>
      </c>
      <c r="I211" s="98">
        <v>39</v>
      </c>
      <c r="K211" s="13">
        <v>39</v>
      </c>
    </row>
    <row r="212" spans="1:11">
      <c r="A212" s="83" t="s">
        <v>67</v>
      </c>
      <c r="C212" s="12">
        <v>27</v>
      </c>
      <c r="E212" s="12">
        <v>38</v>
      </c>
      <c r="G212" s="12">
        <v>24</v>
      </c>
      <c r="I212" s="98">
        <v>30</v>
      </c>
      <c r="K212" s="13">
        <v>30</v>
      </c>
    </row>
    <row r="213" spans="1:11">
      <c r="A213" s="83" t="s">
        <v>68</v>
      </c>
      <c r="C213" s="12">
        <v>12</v>
      </c>
      <c r="E213" s="12">
        <v>8</v>
      </c>
      <c r="G213" s="12">
        <v>4</v>
      </c>
      <c r="I213" s="98">
        <v>4</v>
      </c>
      <c r="K213" s="13">
        <v>4</v>
      </c>
    </row>
    <row r="214" spans="1:11">
      <c r="A214" s="83" t="s">
        <v>69</v>
      </c>
      <c r="C214" s="12">
        <v>52</v>
      </c>
      <c r="E214" s="12">
        <v>28</v>
      </c>
      <c r="G214" s="12">
        <v>19</v>
      </c>
      <c r="I214" s="98">
        <v>19</v>
      </c>
      <c r="K214" s="151">
        <v>17</v>
      </c>
    </row>
    <row r="215" spans="1:11">
      <c r="A215" s="83" t="s">
        <v>74</v>
      </c>
      <c r="C215" s="12">
        <v>2.6</v>
      </c>
      <c r="E215" s="12">
        <v>2.2999999999999998</v>
      </c>
      <c r="G215" s="12">
        <v>2</v>
      </c>
      <c r="I215" s="98">
        <v>1.7</v>
      </c>
      <c r="K215" s="13">
        <v>1.7</v>
      </c>
    </row>
    <row r="216" spans="1:11">
      <c r="A216" s="83" t="s">
        <v>66</v>
      </c>
      <c r="C216" s="12">
        <v>2.1</v>
      </c>
      <c r="E216" s="12">
        <v>1.7</v>
      </c>
      <c r="G216" s="12">
        <v>1.6</v>
      </c>
      <c r="I216" s="98">
        <v>1</v>
      </c>
      <c r="K216" s="13">
        <v>1</v>
      </c>
    </row>
    <row r="217" spans="1:11">
      <c r="A217" s="83" t="s">
        <v>67</v>
      </c>
      <c r="C217" s="12">
        <v>3.3</v>
      </c>
      <c r="E217" s="12">
        <v>2.9</v>
      </c>
      <c r="G217" s="12">
        <v>3.4</v>
      </c>
      <c r="I217" s="98">
        <v>3.1</v>
      </c>
      <c r="K217" s="13">
        <v>3.1</v>
      </c>
    </row>
    <row r="218" spans="1:11">
      <c r="A218" s="83" t="s">
        <v>68</v>
      </c>
      <c r="C218" s="12">
        <v>1.7</v>
      </c>
      <c r="E218" s="12">
        <v>2</v>
      </c>
      <c r="G218" s="12">
        <v>1.6</v>
      </c>
      <c r="I218" s="98">
        <v>1.3</v>
      </c>
      <c r="K218" s="13">
        <v>1.3</v>
      </c>
    </row>
    <row r="219" spans="1:11">
      <c r="A219" s="83" t="s">
        <v>69</v>
      </c>
      <c r="C219" s="12">
        <v>2.4</v>
      </c>
      <c r="E219" s="12">
        <v>1.9</v>
      </c>
      <c r="G219" s="12">
        <v>0.7</v>
      </c>
      <c r="I219" s="98">
        <v>0.7</v>
      </c>
      <c r="K219" s="13">
        <v>0.7</v>
      </c>
    </row>
    <row r="220" spans="1:11">
      <c r="A220" s="83" t="s">
        <v>75</v>
      </c>
      <c r="C220" s="12">
        <v>64</v>
      </c>
      <c r="E220" s="12">
        <v>79</v>
      </c>
      <c r="G220" s="13">
        <v>85</v>
      </c>
      <c r="I220" s="98">
        <v>84</v>
      </c>
      <c r="K220" s="13">
        <v>84</v>
      </c>
    </row>
    <row r="221" spans="1:11">
      <c r="A221" s="83" t="s">
        <v>76</v>
      </c>
      <c r="C221" s="12">
        <v>63</v>
      </c>
      <c r="E221" s="12">
        <v>82</v>
      </c>
      <c r="G221" s="13">
        <v>90</v>
      </c>
      <c r="I221" s="98">
        <v>88</v>
      </c>
      <c r="K221" s="13">
        <v>88</v>
      </c>
    </row>
    <row r="222" spans="1:11">
      <c r="A222" s="85" t="s">
        <v>145</v>
      </c>
      <c r="C222" s="13">
        <v>98</v>
      </c>
      <c r="E222" s="32">
        <v>99.6</v>
      </c>
      <c r="G222" s="32">
        <v>99.6</v>
      </c>
      <c r="H222" s="85"/>
      <c r="I222" s="90">
        <v>97.475832438238498</v>
      </c>
      <c r="K222" s="32">
        <v>99.6</v>
      </c>
    </row>
    <row r="223" spans="1:11">
      <c r="A223" s="85" t="s">
        <v>36</v>
      </c>
      <c r="C223" s="13">
        <v>98</v>
      </c>
      <c r="E223" s="32">
        <v>98.5</v>
      </c>
      <c r="G223" s="32">
        <v>98.5</v>
      </c>
      <c r="H223" s="85"/>
      <c r="I223" s="90">
        <v>100</v>
      </c>
      <c r="K223" s="32">
        <v>98.5</v>
      </c>
    </row>
    <row r="224" spans="1:11">
      <c r="A224" s="85" t="s">
        <v>77</v>
      </c>
      <c r="C224" s="13">
        <v>99</v>
      </c>
      <c r="E224" s="32">
        <v>99.8</v>
      </c>
      <c r="G224" s="32">
        <v>99.8</v>
      </c>
      <c r="H224" s="85"/>
      <c r="I224" s="90">
        <v>97.193702943189606</v>
      </c>
      <c r="K224" s="32">
        <v>99.8</v>
      </c>
    </row>
    <row r="225" spans="1:13">
      <c r="A225" s="85" t="s">
        <v>38</v>
      </c>
      <c r="C225" s="13">
        <v>97</v>
      </c>
      <c r="E225" s="32">
        <v>99</v>
      </c>
      <c r="G225" s="32">
        <v>99</v>
      </c>
      <c r="H225" s="85"/>
      <c r="I225" s="90">
        <v>98.214285714285694</v>
      </c>
      <c r="K225" s="32">
        <v>99</v>
      </c>
    </row>
    <row r="226" spans="1:13" ht="30">
      <c r="A226" s="63" t="s">
        <v>78</v>
      </c>
      <c r="C226" s="13">
        <v>9</v>
      </c>
      <c r="E226" s="32">
        <v>8</v>
      </c>
      <c r="G226" s="32">
        <v>8.8357588357588366</v>
      </c>
      <c r="H226" s="85"/>
      <c r="I226" s="32">
        <v>8.4854994629430696</v>
      </c>
      <c r="J226" s="85"/>
      <c r="K226" s="32">
        <v>8.4854994629430696</v>
      </c>
    </row>
    <row r="227" spans="1:13">
      <c r="A227" s="85" t="s">
        <v>36</v>
      </c>
      <c r="C227" s="13">
        <v>32</v>
      </c>
      <c r="E227" s="32">
        <v>34</v>
      </c>
      <c r="G227" s="32">
        <v>35.384615384615387</v>
      </c>
      <c r="H227" s="85"/>
      <c r="I227" s="32">
        <v>38.461538461538503</v>
      </c>
      <c r="J227" s="85"/>
      <c r="K227" s="32">
        <v>38.461538461538503</v>
      </c>
    </row>
    <row r="228" spans="1:13">
      <c r="A228" s="85" t="s">
        <v>77</v>
      </c>
      <c r="C228" s="13">
        <v>7</v>
      </c>
      <c r="E228" s="32">
        <v>5</v>
      </c>
      <c r="G228" s="32">
        <v>7.0152217074784913</v>
      </c>
      <c r="H228" s="85"/>
      <c r="I228" s="32">
        <v>6.5023956194387402</v>
      </c>
      <c r="J228" s="85"/>
      <c r="K228" s="32">
        <v>6.5023956194387402</v>
      </c>
    </row>
    <row r="229" spans="1:13">
      <c r="A229" s="85" t="s">
        <v>38</v>
      </c>
      <c r="C229" s="13">
        <v>16</v>
      </c>
      <c r="E229" s="32">
        <v>15</v>
      </c>
      <c r="G229" s="32">
        <v>11.781609195402298</v>
      </c>
      <c r="H229" s="85"/>
      <c r="I229" s="32">
        <v>11.3095238095238</v>
      </c>
      <c r="J229" s="85"/>
      <c r="K229" s="32">
        <v>11.3095238095238</v>
      </c>
    </row>
    <row r="230" spans="1:13">
      <c r="A230" s="85" t="s">
        <v>79</v>
      </c>
      <c r="C230" s="13">
        <v>2.5</v>
      </c>
      <c r="E230" s="65">
        <v>1.8</v>
      </c>
      <c r="G230" s="13">
        <v>2.5</v>
      </c>
      <c r="H230" s="85"/>
      <c r="I230" s="86">
        <v>2.2999999999999998</v>
      </c>
      <c r="K230" s="152">
        <v>2.2000000000000002</v>
      </c>
    </row>
    <row r="231" spans="1:13" ht="32.25">
      <c r="A231" s="64" t="s">
        <v>213</v>
      </c>
      <c r="C231" s="13">
        <v>96</v>
      </c>
      <c r="E231" s="32">
        <v>96</v>
      </c>
      <c r="G231" s="117">
        <v>96</v>
      </c>
      <c r="H231" s="85"/>
      <c r="I231" s="139">
        <v>93.179377013963503</v>
      </c>
      <c r="K231" s="117">
        <v>93</v>
      </c>
    </row>
    <row r="232" spans="1:13" ht="15.75" customHeight="1">
      <c r="A232" s="196" t="s">
        <v>214</v>
      </c>
      <c r="B232" s="196"/>
      <c r="C232" s="196"/>
      <c r="D232" s="196"/>
      <c r="E232" s="196"/>
      <c r="F232" s="196"/>
      <c r="G232" s="196"/>
      <c r="H232" s="196"/>
      <c r="I232" s="196"/>
      <c r="J232" s="196"/>
      <c r="K232" s="196"/>
      <c r="L232" s="89"/>
    </row>
    <row r="233" spans="1:13">
      <c r="A233" s="84"/>
    </row>
    <row r="234" spans="1:13">
      <c r="A234" s="1" t="s">
        <v>80</v>
      </c>
      <c r="B234" s="2"/>
      <c r="C234" s="3">
        <v>2010</v>
      </c>
      <c r="D234" s="4"/>
      <c r="E234" s="3">
        <v>2011</v>
      </c>
      <c r="F234" s="4"/>
      <c r="G234" s="3">
        <v>2012</v>
      </c>
      <c r="I234" s="3" t="s">
        <v>169</v>
      </c>
      <c r="K234" s="3">
        <v>2013</v>
      </c>
    </row>
    <row r="235" spans="1:13">
      <c r="A235" s="19" t="s">
        <v>81</v>
      </c>
      <c r="B235" s="83"/>
      <c r="C235" s="83">
        <v>184</v>
      </c>
      <c r="E235" s="83">
        <v>221</v>
      </c>
      <c r="G235" s="7">
        <v>325</v>
      </c>
      <c r="I235" s="7">
        <v>324</v>
      </c>
      <c r="K235" s="7">
        <v>324</v>
      </c>
      <c r="L235" s="91"/>
    </row>
    <row r="236" spans="1:13">
      <c r="A236" s="19" t="s">
        <v>82</v>
      </c>
      <c r="B236" s="83"/>
      <c r="C236" s="83">
        <v>31</v>
      </c>
      <c r="D236" s="83"/>
      <c r="E236" s="83">
        <v>29</v>
      </c>
      <c r="F236" s="83"/>
      <c r="G236" s="85">
        <v>53</v>
      </c>
      <c r="I236" s="85">
        <v>60</v>
      </c>
      <c r="K236" s="85">
        <v>60</v>
      </c>
      <c r="L236" s="94"/>
      <c r="M236" s="93"/>
    </row>
    <row r="237" spans="1:13">
      <c r="A237" s="19" t="s">
        <v>83</v>
      </c>
      <c r="B237" s="83"/>
      <c r="C237" s="83">
        <v>46</v>
      </c>
      <c r="D237" s="83"/>
      <c r="E237" s="83">
        <v>40</v>
      </c>
      <c r="F237" s="83"/>
      <c r="G237" s="85">
        <v>53</v>
      </c>
      <c r="I237" s="85">
        <v>42</v>
      </c>
      <c r="K237" s="85">
        <v>42</v>
      </c>
      <c r="L237" s="94"/>
    </row>
    <row r="238" spans="1:13">
      <c r="A238" s="19" t="s">
        <v>84</v>
      </c>
      <c r="B238" s="83"/>
      <c r="C238" s="83">
        <v>11</v>
      </c>
      <c r="D238" s="83"/>
      <c r="E238" s="83">
        <v>9</v>
      </c>
      <c r="F238" s="83"/>
      <c r="G238" s="83">
        <v>7</v>
      </c>
      <c r="I238" s="83">
        <v>5</v>
      </c>
      <c r="K238" s="83">
        <v>5</v>
      </c>
      <c r="L238" s="94"/>
    </row>
    <row r="239" spans="1:13" ht="30">
      <c r="A239" s="19" t="s">
        <v>85</v>
      </c>
      <c r="B239" s="83"/>
      <c r="C239" s="83">
        <v>77</v>
      </c>
      <c r="D239" s="83"/>
      <c r="E239" s="83">
        <v>119</v>
      </c>
      <c r="F239" s="83"/>
      <c r="G239" s="83">
        <v>140</v>
      </c>
      <c r="I239" s="83">
        <v>176</v>
      </c>
      <c r="K239" s="34">
        <v>178</v>
      </c>
      <c r="L239" s="91"/>
    </row>
    <row r="240" spans="1:13" ht="30">
      <c r="A240" s="19" t="s">
        <v>86</v>
      </c>
      <c r="B240" s="83"/>
      <c r="C240" s="83">
        <v>90</v>
      </c>
      <c r="D240" s="83"/>
      <c r="E240" s="83">
        <v>100</v>
      </c>
      <c r="F240" s="83"/>
      <c r="G240" s="83">
        <v>100</v>
      </c>
      <c r="I240" s="83">
        <v>100</v>
      </c>
      <c r="K240" s="83">
        <v>100</v>
      </c>
      <c r="L240" s="91"/>
    </row>
    <row r="241" spans="1:12" ht="30">
      <c r="A241" s="19" t="s">
        <v>87</v>
      </c>
      <c r="B241" s="83"/>
      <c r="C241" s="83">
        <v>0</v>
      </c>
      <c r="D241" s="83"/>
      <c r="E241" s="83">
        <v>0</v>
      </c>
      <c r="F241" s="83"/>
      <c r="G241" s="7">
        <v>0</v>
      </c>
      <c r="I241" s="7">
        <v>0</v>
      </c>
      <c r="K241" s="7">
        <v>0</v>
      </c>
      <c r="L241" s="95"/>
    </row>
    <row r="242" spans="1:12">
      <c r="A242" s="11"/>
    </row>
    <row r="243" spans="1:12">
      <c r="A243" s="1" t="s">
        <v>88</v>
      </c>
      <c r="B243" s="2"/>
      <c r="C243" s="3">
        <v>2010</v>
      </c>
      <c r="D243" s="4"/>
      <c r="E243" s="3">
        <v>2011</v>
      </c>
      <c r="F243" s="4"/>
      <c r="G243" s="3">
        <v>2012</v>
      </c>
      <c r="I243" s="3" t="s">
        <v>169</v>
      </c>
      <c r="K243" s="3">
        <v>2013</v>
      </c>
    </row>
    <row r="244" spans="1:12">
      <c r="A244" s="83" t="s">
        <v>89</v>
      </c>
      <c r="C244" s="14">
        <v>46533</v>
      </c>
      <c r="D244" s="15"/>
      <c r="E244" s="14">
        <v>44104</v>
      </c>
      <c r="G244" s="14">
        <f>39119+4786</f>
        <v>43905</v>
      </c>
      <c r="I244" s="14">
        <v>43087</v>
      </c>
      <c r="K244" s="14">
        <v>43087</v>
      </c>
      <c r="L244" s="91"/>
    </row>
    <row r="245" spans="1:12">
      <c r="A245" s="83" t="s">
        <v>90</v>
      </c>
      <c r="C245" s="14">
        <v>11409</v>
      </c>
      <c r="D245" s="15"/>
      <c r="E245" s="14">
        <v>10333</v>
      </c>
      <c r="G245" s="15">
        <v>9697</v>
      </c>
      <c r="I245" s="15">
        <v>9597</v>
      </c>
      <c r="K245" s="15">
        <v>9597</v>
      </c>
      <c r="L245" s="91"/>
    </row>
    <row r="246" spans="1:12">
      <c r="A246" s="83" t="s">
        <v>91</v>
      </c>
      <c r="C246" s="14">
        <v>8860</v>
      </c>
      <c r="D246" s="15"/>
      <c r="E246" s="14">
        <v>8322</v>
      </c>
      <c r="G246" s="15">
        <v>9791</v>
      </c>
      <c r="I246" s="15">
        <v>9432</v>
      </c>
      <c r="K246" s="15">
        <v>9432</v>
      </c>
      <c r="L246" s="91"/>
    </row>
    <row r="247" spans="1:12">
      <c r="A247" s="83" t="s">
        <v>230</v>
      </c>
      <c r="C247" s="14">
        <v>15054</v>
      </c>
      <c r="D247" s="15"/>
      <c r="E247" s="14">
        <v>11679</v>
      </c>
      <c r="G247" s="15">
        <v>11162</v>
      </c>
      <c r="I247" s="15">
        <v>10025</v>
      </c>
      <c r="K247" s="15">
        <v>10025</v>
      </c>
      <c r="L247" s="91"/>
    </row>
    <row r="248" spans="1:12" hidden="1">
      <c r="A248" s="83" t="s">
        <v>92</v>
      </c>
      <c r="C248" s="14">
        <v>3646</v>
      </c>
      <c r="D248" s="15"/>
      <c r="E248" s="33"/>
      <c r="G248" s="33"/>
      <c r="I248" s="33"/>
      <c r="K248" s="33"/>
      <c r="L248" s="91"/>
    </row>
    <row r="249" spans="1:12">
      <c r="A249" s="83" t="s">
        <v>93</v>
      </c>
      <c r="C249" s="33"/>
      <c r="D249" s="15"/>
      <c r="E249" s="14">
        <v>4404</v>
      </c>
      <c r="G249" s="15">
        <v>3946</v>
      </c>
      <c r="I249" s="15">
        <v>3826</v>
      </c>
      <c r="K249" s="15">
        <v>3826</v>
      </c>
      <c r="L249" s="91"/>
    </row>
    <row r="250" spans="1:12">
      <c r="A250" s="83" t="s">
        <v>94</v>
      </c>
      <c r="C250" s="33"/>
      <c r="D250" s="15"/>
      <c r="E250" s="14">
        <v>1319</v>
      </c>
      <c r="G250" s="15">
        <v>1199</v>
      </c>
      <c r="I250" s="15">
        <v>1178</v>
      </c>
      <c r="K250" s="15">
        <v>1178</v>
      </c>
      <c r="L250" s="91"/>
    </row>
    <row r="251" spans="1:12">
      <c r="A251" s="83" t="s">
        <v>95</v>
      </c>
      <c r="C251" s="14">
        <v>4317</v>
      </c>
      <c r="D251" s="15"/>
      <c r="E251" s="14">
        <v>4501</v>
      </c>
      <c r="G251" s="15">
        <v>4977</v>
      </c>
      <c r="I251" s="15">
        <v>5793</v>
      </c>
      <c r="K251" s="15">
        <v>5793</v>
      </c>
      <c r="L251" s="91"/>
    </row>
    <row r="252" spans="1:12">
      <c r="A252" s="83" t="s">
        <v>96</v>
      </c>
      <c r="C252" s="14">
        <v>3247</v>
      </c>
      <c r="D252" s="15"/>
      <c r="E252" s="14">
        <v>3546</v>
      </c>
      <c r="G252" s="15">
        <v>3133</v>
      </c>
      <c r="I252" s="15">
        <v>3236</v>
      </c>
      <c r="K252" s="15">
        <v>3236</v>
      </c>
      <c r="L252" s="91"/>
    </row>
    <row r="253" spans="1:12">
      <c r="A253" s="34" t="s">
        <v>97</v>
      </c>
      <c r="B253" s="35"/>
      <c r="C253" s="33"/>
      <c r="E253" s="33"/>
      <c r="F253" s="36"/>
      <c r="G253" s="33"/>
      <c r="H253" s="37"/>
      <c r="I253" s="33"/>
      <c r="K253" s="33"/>
    </row>
    <row r="254" spans="1:12">
      <c r="A254" s="83" t="s">
        <v>98</v>
      </c>
      <c r="B254" s="35"/>
      <c r="C254" s="38">
        <v>99</v>
      </c>
      <c r="D254" s="38"/>
      <c r="E254" s="39">
        <v>99</v>
      </c>
      <c r="F254" s="36"/>
      <c r="G254" s="39">
        <f>(43582/$G$244)*100</f>
        <v>99.264320692404056</v>
      </c>
      <c r="H254" s="37"/>
      <c r="I254" s="39">
        <v>99</v>
      </c>
      <c r="K254" s="39">
        <v>99</v>
      </c>
      <c r="L254" s="91"/>
    </row>
    <row r="255" spans="1:12">
      <c r="A255" s="83" t="s">
        <v>99</v>
      </c>
      <c r="B255" s="35"/>
      <c r="C255" s="38">
        <v>1</v>
      </c>
      <c r="D255" s="38"/>
      <c r="E255" s="39">
        <v>1</v>
      </c>
      <c r="F255" s="36"/>
      <c r="G255" s="39">
        <f>(323/$G$244)*100</f>
        <v>0.7356793075959458</v>
      </c>
      <c r="H255" s="37"/>
      <c r="I255" s="39">
        <v>1</v>
      </c>
      <c r="K255" s="39">
        <v>1</v>
      </c>
      <c r="L255" s="91"/>
    </row>
    <row r="256" spans="1:12">
      <c r="A256" s="35" t="s">
        <v>100</v>
      </c>
      <c r="B256" s="35"/>
      <c r="C256" s="40"/>
      <c r="D256" s="6"/>
      <c r="E256" s="40"/>
      <c r="F256" s="36"/>
      <c r="G256" s="33"/>
      <c r="H256" s="37"/>
      <c r="I256" s="33"/>
      <c r="K256" s="33"/>
    </row>
    <row r="257" spans="1:14">
      <c r="A257" s="83" t="s">
        <v>101</v>
      </c>
      <c r="B257" s="35"/>
      <c r="C257" s="38">
        <v>5</v>
      </c>
      <c r="D257" s="38"/>
      <c r="E257" s="39">
        <v>5</v>
      </c>
      <c r="F257" s="36"/>
      <c r="G257" s="39">
        <f>((153+1760+285)/$G$244)*100</f>
        <v>5.0062635235166839</v>
      </c>
      <c r="H257" s="37"/>
      <c r="I257" s="39">
        <v>4.9000000000000004</v>
      </c>
      <c r="K257" s="39">
        <v>4.9000000000000004</v>
      </c>
      <c r="L257" s="91"/>
    </row>
    <row r="258" spans="1:14">
      <c r="A258" s="35" t="s">
        <v>102</v>
      </c>
      <c r="B258" s="37"/>
      <c r="C258" s="38">
        <v>36</v>
      </c>
      <c r="D258" s="38"/>
      <c r="E258" s="39">
        <v>37</v>
      </c>
      <c r="F258" s="36"/>
      <c r="G258" s="39">
        <f>((11568+3921)/$G$244)*100</f>
        <v>35.278442090878031</v>
      </c>
      <c r="H258" s="37"/>
      <c r="I258" s="39">
        <v>35</v>
      </c>
      <c r="K258" s="39">
        <v>35</v>
      </c>
      <c r="L258" s="91"/>
    </row>
    <row r="259" spans="1:14">
      <c r="A259" s="35" t="s">
        <v>103</v>
      </c>
      <c r="B259" s="41"/>
      <c r="C259" s="42">
        <v>59</v>
      </c>
      <c r="D259" s="43"/>
      <c r="E259" s="45">
        <v>58</v>
      </c>
      <c r="F259" s="44"/>
      <c r="G259" s="45">
        <f>((25643+575)/$G$244)*100</f>
        <v>59.71529438560529</v>
      </c>
      <c r="H259" s="34"/>
      <c r="I259" s="45">
        <v>60.1</v>
      </c>
      <c r="K259" s="45">
        <v>60.1</v>
      </c>
      <c r="L259" s="91"/>
    </row>
    <row r="260" spans="1:14">
      <c r="A260" s="35" t="s">
        <v>104</v>
      </c>
      <c r="B260" s="41"/>
      <c r="C260" s="40"/>
      <c r="D260" s="6"/>
      <c r="E260" s="40"/>
      <c r="F260" s="36"/>
      <c r="G260" s="33"/>
      <c r="H260" s="34"/>
      <c r="I260" s="33"/>
      <c r="K260" s="33"/>
    </row>
    <row r="261" spans="1:14">
      <c r="A261" s="83" t="s">
        <v>105</v>
      </c>
      <c r="B261" s="41"/>
      <c r="C261" s="42">
        <v>19</v>
      </c>
      <c r="D261" s="43"/>
      <c r="E261" s="46">
        <v>17</v>
      </c>
      <c r="F261" s="43"/>
      <c r="G261" s="46">
        <f>(7147/$G$244)*100</f>
        <v>16.278328208632274</v>
      </c>
      <c r="H261" s="34"/>
      <c r="I261" s="46">
        <v>17</v>
      </c>
      <c r="K261" s="46">
        <v>16</v>
      </c>
      <c r="L261" s="91"/>
    </row>
    <row r="262" spans="1:14">
      <c r="A262" s="35" t="s">
        <v>106</v>
      </c>
      <c r="B262" s="41"/>
      <c r="C262" s="42">
        <v>32</v>
      </c>
      <c r="D262" s="43"/>
      <c r="E262" s="46">
        <v>31</v>
      </c>
      <c r="F262" s="43"/>
      <c r="G262" s="46">
        <f>(13614/$G$244)*100</f>
        <v>31.007857874957296</v>
      </c>
      <c r="H262" s="34"/>
      <c r="I262" s="46">
        <v>31</v>
      </c>
      <c r="K262" s="46">
        <v>31</v>
      </c>
      <c r="L262" s="91"/>
    </row>
    <row r="263" spans="1:14">
      <c r="A263" s="37" t="s">
        <v>107</v>
      </c>
      <c r="C263" s="7">
        <v>27</v>
      </c>
      <c r="D263" s="6"/>
      <c r="E263" s="46">
        <v>29</v>
      </c>
      <c r="F263" s="6"/>
      <c r="G263" s="46">
        <f>(12769/$G$244)*100</f>
        <v>29.083247921649015</v>
      </c>
      <c r="I263" s="46">
        <v>29</v>
      </c>
      <c r="K263" s="46">
        <v>29</v>
      </c>
      <c r="L263" s="91"/>
    </row>
    <row r="264" spans="1:14">
      <c r="A264" s="34" t="s">
        <v>108</v>
      </c>
      <c r="C264" s="7">
        <v>22</v>
      </c>
      <c r="D264" s="6"/>
      <c r="E264" s="46">
        <v>23</v>
      </c>
      <c r="F264" s="6"/>
      <c r="G264" s="46">
        <f>(10375/$G$244)*100</f>
        <v>23.630565994761415</v>
      </c>
      <c r="I264" s="46">
        <v>24</v>
      </c>
      <c r="K264" s="46">
        <v>24</v>
      </c>
      <c r="L264" s="91"/>
    </row>
    <row r="265" spans="1:14">
      <c r="A265" s="34" t="s">
        <v>109</v>
      </c>
      <c r="C265" s="40"/>
      <c r="D265" s="6"/>
      <c r="E265" s="40"/>
      <c r="F265" s="36"/>
      <c r="G265" s="33"/>
      <c r="I265" s="33"/>
      <c r="K265" s="33"/>
    </row>
    <row r="266" spans="1:14">
      <c r="A266" s="34" t="s">
        <v>110</v>
      </c>
      <c r="C266" s="7">
        <v>87</v>
      </c>
      <c r="D266" s="6"/>
      <c r="E266" s="46">
        <v>89</v>
      </c>
      <c r="G266" s="46">
        <f>(39119/$G$244)*100</f>
        <v>89.099191436055108</v>
      </c>
      <c r="I266" s="46">
        <v>89</v>
      </c>
      <c r="K266" s="46">
        <v>89</v>
      </c>
      <c r="L266" s="91"/>
    </row>
    <row r="267" spans="1:14">
      <c r="A267" s="34" t="s">
        <v>111</v>
      </c>
      <c r="C267" s="7">
        <v>13</v>
      </c>
      <c r="D267" s="6"/>
      <c r="E267" s="46">
        <v>11</v>
      </c>
      <c r="G267" s="46">
        <f>(4786/$G$244)*100</f>
        <v>10.90080856394488</v>
      </c>
      <c r="I267" s="46">
        <v>11</v>
      </c>
      <c r="K267" s="46">
        <v>11</v>
      </c>
      <c r="L267" s="91"/>
    </row>
    <row r="268" spans="1:14">
      <c r="A268" s="34" t="s">
        <v>112</v>
      </c>
      <c r="C268" s="40"/>
      <c r="D268" s="6"/>
      <c r="E268" s="40"/>
      <c r="F268" s="36"/>
      <c r="G268" s="33"/>
      <c r="I268" s="33"/>
      <c r="K268" s="33"/>
    </row>
    <row r="269" spans="1:14">
      <c r="A269" s="83" t="s">
        <v>101</v>
      </c>
      <c r="C269" s="7">
        <v>13</v>
      </c>
      <c r="D269" s="6"/>
      <c r="E269" s="46">
        <v>13</v>
      </c>
      <c r="F269" s="6"/>
      <c r="G269" s="46">
        <f>(285/(153+1760+285))*100</f>
        <v>12.966333030027297</v>
      </c>
      <c r="I269" s="46">
        <v>13.832306963524401</v>
      </c>
      <c r="K269" s="46">
        <v>13.832306963524401</v>
      </c>
      <c r="L269" s="96"/>
      <c r="N269" s="92"/>
    </row>
    <row r="270" spans="1:14">
      <c r="A270" s="35" t="s">
        <v>102</v>
      </c>
      <c r="C270" s="7">
        <v>24</v>
      </c>
      <c r="D270" s="6"/>
      <c r="E270" s="46">
        <v>23</v>
      </c>
      <c r="F270" s="6"/>
      <c r="G270" s="46">
        <v>25</v>
      </c>
      <c r="I270" s="46">
        <v>24.391699264072098</v>
      </c>
      <c r="K270" s="46">
        <v>24.391699264072098</v>
      </c>
      <c r="L270" s="96"/>
    </row>
    <row r="271" spans="1:14">
      <c r="A271" s="35" t="s">
        <v>103</v>
      </c>
      <c r="C271" s="7">
        <v>6</v>
      </c>
      <c r="D271" s="6"/>
      <c r="E271" s="46">
        <v>4</v>
      </c>
      <c r="F271" s="6"/>
      <c r="G271" s="46">
        <f>(575/(25643+575))*100</f>
        <v>2.1931497444503774</v>
      </c>
      <c r="I271" s="46">
        <v>2.8347429807283802</v>
      </c>
      <c r="K271" s="46">
        <v>2.8347429807283802</v>
      </c>
      <c r="L271" s="96"/>
    </row>
    <row r="272" spans="1:14">
      <c r="A272" s="34" t="s">
        <v>113</v>
      </c>
      <c r="C272" s="7">
        <v>1.02</v>
      </c>
      <c r="D272" s="6"/>
      <c r="E272" s="47">
        <v>1.04</v>
      </c>
      <c r="F272" s="6"/>
      <c r="G272" s="47">
        <v>1.04</v>
      </c>
      <c r="I272" s="47">
        <v>1.03</v>
      </c>
      <c r="K272" s="47">
        <v>1.03</v>
      </c>
      <c r="L272" s="95"/>
    </row>
    <row r="273" spans="1:12">
      <c r="A273" s="34" t="s">
        <v>114</v>
      </c>
      <c r="C273" s="7">
        <v>83</v>
      </c>
      <c r="D273" s="6"/>
      <c r="E273" s="8"/>
      <c r="F273" s="6"/>
      <c r="G273" s="46">
        <v>88</v>
      </c>
      <c r="I273" s="6">
        <v>77</v>
      </c>
      <c r="K273" s="46">
        <v>77</v>
      </c>
      <c r="L273" s="95"/>
    </row>
    <row r="274" spans="1:12">
      <c r="A274" s="34" t="s">
        <v>115</v>
      </c>
      <c r="C274" s="7">
        <v>64</v>
      </c>
      <c r="D274" s="6"/>
      <c r="E274" s="8"/>
      <c r="F274" s="6"/>
      <c r="G274" s="46">
        <v>75</v>
      </c>
      <c r="I274" s="6">
        <v>78</v>
      </c>
      <c r="K274" s="46">
        <v>78</v>
      </c>
      <c r="L274" s="95"/>
    </row>
    <row r="275" spans="1:12" ht="17.25">
      <c r="A275" s="83" t="s">
        <v>215</v>
      </c>
      <c r="C275" s="10">
        <v>6</v>
      </c>
      <c r="D275" s="16"/>
      <c r="E275" s="10">
        <v>5</v>
      </c>
      <c r="F275" s="16"/>
      <c r="G275" s="62">
        <v>6.6</v>
      </c>
      <c r="I275" s="62">
        <v>5.01</v>
      </c>
      <c r="K275" s="62">
        <v>5.01</v>
      </c>
      <c r="L275" s="95"/>
    </row>
    <row r="276" spans="1:12" ht="32.25">
      <c r="A276" s="19" t="s">
        <v>216</v>
      </c>
      <c r="C276" s="7">
        <v>54</v>
      </c>
      <c r="D276" s="6"/>
      <c r="E276" s="46">
        <v>54</v>
      </c>
      <c r="F276" s="6"/>
      <c r="G276" s="46">
        <v>46</v>
      </c>
      <c r="I276" s="46">
        <v>46</v>
      </c>
      <c r="K276" s="46">
        <v>46</v>
      </c>
      <c r="L276" s="95"/>
    </row>
    <row r="277" spans="1:12">
      <c r="A277" s="83" t="s">
        <v>116</v>
      </c>
      <c r="C277" s="7">
        <v>30</v>
      </c>
      <c r="D277" s="6"/>
      <c r="E277" s="46">
        <v>40</v>
      </c>
      <c r="F277" s="6"/>
      <c r="G277" s="46">
        <v>40</v>
      </c>
      <c r="I277" s="46">
        <v>40</v>
      </c>
      <c r="K277" s="46">
        <v>40</v>
      </c>
      <c r="L277" s="95"/>
    </row>
    <row r="278" spans="1:12">
      <c r="A278" s="83" t="s">
        <v>117</v>
      </c>
      <c r="C278" s="7">
        <v>76</v>
      </c>
      <c r="D278" s="6"/>
      <c r="E278" s="46">
        <v>76</v>
      </c>
      <c r="F278" s="6"/>
      <c r="G278" s="46">
        <v>76</v>
      </c>
      <c r="I278" s="46">
        <v>90</v>
      </c>
      <c r="K278" s="46">
        <v>88</v>
      </c>
      <c r="L278" s="95"/>
    </row>
    <row r="279" spans="1:12">
      <c r="A279" s="83" t="s">
        <v>118</v>
      </c>
      <c r="C279" s="48"/>
      <c r="E279" s="48"/>
      <c r="F279" s="6"/>
      <c r="G279" s="48"/>
      <c r="I279" s="48"/>
      <c r="K279" s="48"/>
    </row>
    <row r="280" spans="1:12">
      <c r="A280" s="34" t="s">
        <v>101</v>
      </c>
      <c r="C280" s="7">
        <v>20</v>
      </c>
      <c r="D280" s="6"/>
      <c r="E280" s="46">
        <v>20</v>
      </c>
      <c r="F280" s="6"/>
      <c r="G280" s="46">
        <v>42</v>
      </c>
      <c r="I280" s="46">
        <v>40</v>
      </c>
      <c r="K280" s="46">
        <v>26</v>
      </c>
      <c r="L280" s="97"/>
    </row>
    <row r="281" spans="1:12">
      <c r="A281" s="83" t="s">
        <v>119</v>
      </c>
      <c r="C281" s="7">
        <v>22</v>
      </c>
      <c r="D281" s="6"/>
      <c r="E281" s="46">
        <v>15</v>
      </c>
      <c r="F281" s="6"/>
      <c r="G281" s="46">
        <v>20</v>
      </c>
      <c r="I281" s="46">
        <v>18</v>
      </c>
      <c r="K281" s="46">
        <v>27</v>
      </c>
    </row>
    <row r="282" spans="1:12">
      <c r="A282" s="35" t="s">
        <v>120</v>
      </c>
      <c r="C282" s="20">
        <v>1036</v>
      </c>
      <c r="D282" s="21"/>
      <c r="E282" s="20">
        <v>1121</v>
      </c>
      <c r="F282" s="21"/>
      <c r="G282" s="49">
        <v>1260</v>
      </c>
      <c r="I282" s="140">
        <v>700</v>
      </c>
      <c r="K282" s="49">
        <v>832</v>
      </c>
      <c r="L282" s="124"/>
    </row>
    <row r="283" spans="1:12">
      <c r="A283" s="35" t="s">
        <v>121</v>
      </c>
      <c r="C283" s="20">
        <v>19002</v>
      </c>
      <c r="D283" s="21"/>
      <c r="E283" s="20">
        <v>18767</v>
      </c>
      <c r="F283" s="21"/>
      <c r="G283" s="49">
        <v>18317</v>
      </c>
      <c r="I283" s="141">
        <v>20000</v>
      </c>
      <c r="K283" s="49">
        <v>18041</v>
      </c>
      <c r="L283" s="97"/>
    </row>
    <row r="284" spans="1:12">
      <c r="A284" s="35" t="s">
        <v>163</v>
      </c>
      <c r="C284" s="40"/>
      <c r="D284" s="21"/>
      <c r="E284" s="40"/>
      <c r="F284" s="21"/>
      <c r="G284" s="49">
        <f>116+54+38+111</f>
        <v>319</v>
      </c>
      <c r="H284" s="34"/>
      <c r="I284" s="49">
        <v>376</v>
      </c>
      <c r="J284" s="34"/>
      <c r="K284" s="49">
        <v>376</v>
      </c>
      <c r="L284" s="107"/>
    </row>
    <row r="285" spans="1:12">
      <c r="A285" s="35" t="s">
        <v>122</v>
      </c>
      <c r="C285" s="7">
        <v>67</v>
      </c>
      <c r="D285" s="6"/>
      <c r="E285" s="46">
        <v>68</v>
      </c>
      <c r="F285" s="6"/>
      <c r="G285" s="46">
        <v>68</v>
      </c>
      <c r="I285" s="120">
        <v>32</v>
      </c>
      <c r="K285" s="46">
        <v>68</v>
      </c>
    </row>
    <row r="286" spans="1:12">
      <c r="A286" s="83" t="s">
        <v>36</v>
      </c>
      <c r="C286" s="7">
        <v>75</v>
      </c>
      <c r="D286" s="6"/>
      <c r="E286" s="46">
        <v>75</v>
      </c>
      <c r="F286" s="6"/>
      <c r="G286" s="46">
        <v>75</v>
      </c>
      <c r="I286" s="120">
        <v>71</v>
      </c>
      <c r="K286" s="46">
        <v>75</v>
      </c>
    </row>
    <row r="287" spans="1:12">
      <c r="A287" s="83" t="s">
        <v>77</v>
      </c>
      <c r="C287" s="7">
        <v>61</v>
      </c>
      <c r="D287" s="6"/>
      <c r="E287" s="46">
        <v>67</v>
      </c>
      <c r="F287" s="6"/>
      <c r="G287" s="46">
        <v>67</v>
      </c>
      <c r="I287" s="120">
        <v>30</v>
      </c>
      <c r="K287" s="46">
        <v>67</v>
      </c>
    </row>
    <row r="288" spans="1:12">
      <c r="A288" s="83" t="s">
        <v>38</v>
      </c>
      <c r="C288" s="7">
        <v>67</v>
      </c>
      <c r="D288" s="6"/>
      <c r="E288" s="46">
        <v>70</v>
      </c>
      <c r="F288" s="6"/>
      <c r="G288" s="46">
        <v>70</v>
      </c>
      <c r="I288" s="120">
        <v>33</v>
      </c>
      <c r="K288" s="46">
        <v>70</v>
      </c>
    </row>
    <row r="289" spans="1:12">
      <c r="A289" s="35" t="s">
        <v>123</v>
      </c>
      <c r="C289" s="7">
        <v>97</v>
      </c>
      <c r="D289" s="6"/>
      <c r="E289" s="46">
        <v>97</v>
      </c>
      <c r="F289" s="6"/>
      <c r="G289" s="46">
        <v>97.125907990314801</v>
      </c>
      <c r="I289" s="120">
        <v>45.97</v>
      </c>
      <c r="K289" s="46">
        <v>97.125907990314801</v>
      </c>
    </row>
    <row r="290" spans="1:12">
      <c r="A290" s="83" t="s">
        <v>36</v>
      </c>
      <c r="C290" s="7">
        <v>96</v>
      </c>
      <c r="D290" s="6"/>
      <c r="E290" s="46">
        <v>96</v>
      </c>
      <c r="F290" s="6"/>
      <c r="G290" s="46">
        <v>96.384615384615401</v>
      </c>
      <c r="I290" s="120">
        <v>92.31</v>
      </c>
      <c r="K290" s="46">
        <v>96.384615384615401</v>
      </c>
    </row>
    <row r="291" spans="1:12">
      <c r="A291" s="83" t="s">
        <v>38</v>
      </c>
      <c r="C291" s="7">
        <v>97</v>
      </c>
      <c r="D291" s="6"/>
      <c r="E291" s="46">
        <v>97</v>
      </c>
      <c r="F291" s="6"/>
      <c r="G291" s="46">
        <v>97.264367816092005</v>
      </c>
      <c r="I291" s="120">
        <v>61.9</v>
      </c>
      <c r="K291" s="46">
        <v>97.264367816092005</v>
      </c>
      <c r="L291" s="87"/>
    </row>
    <row r="292" spans="1:12">
      <c r="A292" s="35" t="s">
        <v>146</v>
      </c>
      <c r="C292" s="7">
        <v>41</v>
      </c>
      <c r="D292" s="6"/>
      <c r="E292" s="46">
        <v>43</v>
      </c>
      <c r="F292" s="6"/>
      <c r="G292" s="46">
        <v>54</v>
      </c>
      <c r="I292" s="46">
        <v>67</v>
      </c>
      <c r="K292" s="46">
        <v>67</v>
      </c>
      <c r="L292" s="88"/>
    </row>
    <row r="293" spans="1:12" ht="17.25">
      <c r="A293" s="35" t="s">
        <v>217</v>
      </c>
      <c r="C293" s="7">
        <v>84</v>
      </c>
      <c r="D293" s="6"/>
      <c r="E293" s="46">
        <v>86</v>
      </c>
      <c r="F293" s="6"/>
      <c r="G293" s="46">
        <v>89.285714285714292</v>
      </c>
      <c r="I293" s="129" t="s">
        <v>182</v>
      </c>
      <c r="K293" s="46">
        <v>79</v>
      </c>
    </row>
    <row r="294" spans="1:12">
      <c r="A294" s="35" t="s">
        <v>124</v>
      </c>
      <c r="C294" s="7">
        <v>93</v>
      </c>
      <c r="D294" s="6"/>
      <c r="E294" s="46">
        <v>94</v>
      </c>
      <c r="F294" s="43"/>
      <c r="G294" s="46">
        <v>95.45</v>
      </c>
      <c r="I294" s="46">
        <v>91</v>
      </c>
      <c r="K294" s="147">
        <v>95</v>
      </c>
      <c r="L294" s="88"/>
    </row>
    <row r="295" spans="1:12" ht="17.25">
      <c r="A295" s="35" t="s">
        <v>218</v>
      </c>
      <c r="C295" s="7">
        <v>84</v>
      </c>
      <c r="D295" s="6"/>
      <c r="E295" s="46">
        <v>86</v>
      </c>
      <c r="F295" s="43"/>
      <c r="G295" s="46">
        <v>67</v>
      </c>
      <c r="I295" s="46" t="s">
        <v>183</v>
      </c>
      <c r="K295" s="147">
        <v>72</v>
      </c>
      <c r="L295" s="88"/>
    </row>
    <row r="296" spans="1:12" ht="17.25" customHeight="1">
      <c r="A296" s="200" t="s">
        <v>219</v>
      </c>
      <c r="B296" s="200"/>
      <c r="C296" s="200"/>
      <c r="D296" s="200"/>
      <c r="E296" s="200"/>
      <c r="F296" s="200"/>
      <c r="G296" s="200"/>
      <c r="H296" s="200"/>
      <c r="I296" s="200"/>
      <c r="J296" s="200"/>
      <c r="K296" s="200"/>
      <c r="L296" s="124"/>
    </row>
    <row r="297" spans="1:12" ht="17.25" customHeight="1">
      <c r="A297" s="200" t="s">
        <v>220</v>
      </c>
      <c r="B297" s="200"/>
      <c r="C297" s="200"/>
      <c r="D297" s="200"/>
      <c r="E297" s="200"/>
      <c r="F297" s="200"/>
      <c r="G297" s="200"/>
      <c r="H297" s="200"/>
      <c r="I297" s="200"/>
      <c r="J297" s="200"/>
      <c r="K297" s="200"/>
      <c r="L297" s="124"/>
    </row>
    <row r="298" spans="1:12" ht="17.25" customHeight="1">
      <c r="A298" s="194" t="s">
        <v>221</v>
      </c>
      <c r="B298" s="194"/>
      <c r="C298" s="194"/>
      <c r="D298" s="194"/>
      <c r="E298" s="194"/>
      <c r="F298" s="194"/>
      <c r="G298" s="194"/>
      <c r="H298" s="194"/>
      <c r="I298" s="194"/>
      <c r="J298" s="194"/>
      <c r="K298" s="194"/>
    </row>
    <row r="299" spans="1:12" ht="17.25" customHeight="1">
      <c r="A299" s="195" t="s">
        <v>222</v>
      </c>
      <c r="B299" s="195"/>
      <c r="C299" s="195"/>
      <c r="D299" s="195"/>
      <c r="E299" s="195"/>
      <c r="F299" s="195"/>
      <c r="G299" s="195"/>
      <c r="H299" s="195"/>
      <c r="I299" s="195"/>
      <c r="J299" s="195"/>
      <c r="K299" s="195"/>
    </row>
    <row r="301" spans="1:12">
      <c r="A301" s="1" t="s">
        <v>125</v>
      </c>
      <c r="B301" s="2"/>
      <c r="C301" s="3">
        <v>2010</v>
      </c>
      <c r="D301" s="4"/>
      <c r="E301" s="3">
        <v>2011</v>
      </c>
      <c r="F301" s="4"/>
      <c r="G301" s="3">
        <v>2012</v>
      </c>
      <c r="I301" s="3" t="s">
        <v>169</v>
      </c>
      <c r="K301" s="3">
        <v>2013</v>
      </c>
    </row>
    <row r="302" spans="1:12" ht="17.25">
      <c r="A302" s="52" t="s">
        <v>223</v>
      </c>
      <c r="B302" s="84"/>
      <c r="C302" s="54">
        <v>308311</v>
      </c>
      <c r="D302" s="55"/>
      <c r="E302" s="54">
        <v>353856</v>
      </c>
      <c r="F302" s="55"/>
      <c r="G302" s="54">
        <v>396845</v>
      </c>
      <c r="I302" s="118">
        <v>426569</v>
      </c>
      <c r="J302" s="34"/>
      <c r="K302" s="118">
        <v>426569</v>
      </c>
    </row>
    <row r="303" spans="1:12" ht="17.25">
      <c r="A303" s="52" t="s">
        <v>224</v>
      </c>
      <c r="B303" s="84"/>
      <c r="C303" s="56"/>
      <c r="D303" s="55"/>
      <c r="E303" s="56"/>
      <c r="F303" s="55"/>
      <c r="G303" s="54">
        <v>1921731</v>
      </c>
      <c r="I303" s="118">
        <v>2063767.1</v>
      </c>
      <c r="J303" s="34"/>
      <c r="K303" s="118">
        <v>2063767.1</v>
      </c>
    </row>
    <row r="304" spans="1:12" ht="17.25">
      <c r="A304" s="52" t="s">
        <v>225</v>
      </c>
      <c r="B304" s="84"/>
      <c r="C304" s="54">
        <v>1984500</v>
      </c>
      <c r="D304" s="55"/>
      <c r="E304" s="54">
        <v>2593094</v>
      </c>
      <c r="F304" s="55"/>
      <c r="G304" s="54">
        <v>3040490</v>
      </c>
      <c r="I304" s="118">
        <v>3315862.7630905425</v>
      </c>
      <c r="J304" s="34"/>
      <c r="K304" s="118">
        <v>3315862.7630905425</v>
      </c>
    </row>
    <row r="305" spans="1:11" hidden="1">
      <c r="A305" s="52" t="s">
        <v>126</v>
      </c>
      <c r="B305" s="84"/>
      <c r="C305" s="57"/>
      <c r="D305" s="58"/>
      <c r="E305" s="54">
        <v>20521</v>
      </c>
      <c r="F305" s="55"/>
      <c r="G305" s="54">
        <v>25988</v>
      </c>
      <c r="I305" s="78">
        <v>35495</v>
      </c>
      <c r="K305" s="78">
        <v>35495</v>
      </c>
    </row>
    <row r="306" spans="1:11" hidden="1">
      <c r="A306" s="52" t="s">
        <v>127</v>
      </c>
      <c r="B306" s="84"/>
      <c r="C306" s="57"/>
      <c r="D306" s="58"/>
      <c r="E306" s="56"/>
      <c r="F306" s="55"/>
      <c r="G306" s="55">
        <v>114086</v>
      </c>
      <c r="H306" s="7"/>
      <c r="I306" s="77">
        <v>143204.9</v>
      </c>
      <c r="K306" s="77">
        <v>143204.9</v>
      </c>
    </row>
    <row r="307" spans="1:11" hidden="1">
      <c r="A307" s="84" t="s">
        <v>128</v>
      </c>
      <c r="B307" s="84"/>
      <c r="C307" s="58"/>
      <c r="D307" s="58"/>
      <c r="E307" s="55">
        <v>38</v>
      </c>
      <c r="F307" s="55"/>
      <c r="G307" s="55">
        <v>76</v>
      </c>
      <c r="H307" s="85"/>
      <c r="I307" s="78">
        <v>84</v>
      </c>
      <c r="K307" s="78">
        <v>84</v>
      </c>
    </row>
    <row r="308" spans="1:11" hidden="1">
      <c r="A308" s="83" t="s">
        <v>129</v>
      </c>
      <c r="C308" s="57"/>
      <c r="E308" s="14">
        <v>29652</v>
      </c>
      <c r="G308" s="14">
        <v>30705</v>
      </c>
      <c r="I308" s="15">
        <v>31716</v>
      </c>
      <c r="K308" s="15">
        <v>31716</v>
      </c>
    </row>
    <row r="309" spans="1:11" hidden="1">
      <c r="A309" s="83" t="s">
        <v>130</v>
      </c>
      <c r="C309" s="57"/>
      <c r="E309" s="33"/>
      <c r="G309" s="14">
        <v>152472</v>
      </c>
      <c r="I309" s="14">
        <v>156894.9</v>
      </c>
      <c r="K309" s="14">
        <v>156894.9</v>
      </c>
    </row>
    <row r="310" spans="1:11" hidden="1">
      <c r="A310" s="83" t="s">
        <v>158</v>
      </c>
      <c r="C310" s="57"/>
      <c r="E310" s="57"/>
      <c r="G310" s="59">
        <v>0.5</v>
      </c>
      <c r="I310" s="59">
        <f>0.33</f>
        <v>0.33</v>
      </c>
      <c r="K310" s="59">
        <f>0.33</f>
        <v>0.33</v>
      </c>
    </row>
    <row r="311" spans="1:11" hidden="1">
      <c r="A311" s="83" t="s">
        <v>131</v>
      </c>
      <c r="C311" s="60"/>
      <c r="E311" s="60"/>
      <c r="G311" s="14">
        <v>5207</v>
      </c>
      <c r="I311" s="71">
        <v>5743</v>
      </c>
      <c r="K311" s="71">
        <v>5743</v>
      </c>
    </row>
    <row r="312" spans="1:11" hidden="1">
      <c r="A312" s="83" t="s">
        <v>132</v>
      </c>
      <c r="C312" s="60"/>
      <c r="E312" s="60"/>
      <c r="G312" s="14">
        <v>20828</v>
      </c>
      <c r="I312" s="74">
        <v>23039.399999999998</v>
      </c>
      <c r="K312" s="74">
        <v>23039.399999999998</v>
      </c>
    </row>
    <row r="313" spans="1:11" ht="17.25">
      <c r="A313" s="17" t="s">
        <v>231</v>
      </c>
      <c r="B313" s="153"/>
      <c r="C313" s="154">
        <v>8475</v>
      </c>
      <c r="D313" s="155"/>
      <c r="E313" s="154">
        <v>44013</v>
      </c>
      <c r="F313" s="156"/>
      <c r="G313" s="154">
        <f>G308+G305</f>
        <v>56693</v>
      </c>
      <c r="H313" s="17"/>
      <c r="I313" s="157">
        <v>67211</v>
      </c>
      <c r="J313" s="34"/>
      <c r="K313" s="157">
        <v>67211</v>
      </c>
    </row>
    <row r="314" spans="1:11" ht="17.25">
      <c r="A314" s="17" t="s">
        <v>232</v>
      </c>
      <c r="B314" s="153"/>
      <c r="C314" s="158"/>
      <c r="D314" s="156"/>
      <c r="E314" s="159"/>
      <c r="F314" s="155"/>
      <c r="G314" s="154">
        <f>+G302+G305+G308</f>
        <v>453538</v>
      </c>
      <c r="H314" s="17"/>
      <c r="I314" s="157">
        <v>493780</v>
      </c>
      <c r="J314" s="34"/>
      <c r="K314" s="157">
        <v>493780</v>
      </c>
    </row>
    <row r="315" spans="1:11" ht="17.25">
      <c r="A315" s="17" t="s">
        <v>233</v>
      </c>
      <c r="B315" s="153"/>
      <c r="C315" s="158"/>
      <c r="D315" s="156"/>
      <c r="E315" s="158"/>
      <c r="F315" s="156"/>
      <c r="G315" s="160">
        <f>G303+G306+G309</f>
        <v>2188289</v>
      </c>
      <c r="H315" s="161"/>
      <c r="I315" s="162">
        <v>2363866.9</v>
      </c>
      <c r="J315" s="34"/>
      <c r="K315" s="162">
        <v>2363866.9</v>
      </c>
    </row>
    <row r="316" spans="1:11" ht="15.75">
      <c r="A316" s="198" t="s">
        <v>226</v>
      </c>
      <c r="B316" s="198"/>
      <c r="C316" s="198"/>
      <c r="D316" s="198"/>
      <c r="E316" s="198"/>
      <c r="F316" s="198"/>
      <c r="G316" s="198"/>
      <c r="H316" s="198"/>
      <c r="I316" s="198"/>
      <c r="J316" s="198"/>
      <c r="K316" s="198"/>
    </row>
    <row r="317" spans="1:11" ht="15.75">
      <c r="A317" s="198" t="s">
        <v>227</v>
      </c>
      <c r="B317" s="198"/>
      <c r="C317" s="198"/>
      <c r="D317" s="198"/>
      <c r="E317" s="198"/>
      <c r="F317" s="198"/>
      <c r="G317" s="198"/>
      <c r="H317" s="198"/>
      <c r="I317" s="198"/>
      <c r="J317" s="198"/>
      <c r="K317" s="198"/>
    </row>
    <row r="318" spans="1:11">
      <c r="A318" s="61"/>
    </row>
  </sheetData>
  <mergeCells count="12">
    <mergeCell ref="A317:K317"/>
    <mergeCell ref="A296:K296"/>
    <mergeCell ref="A297:K297"/>
    <mergeCell ref="A298:K298"/>
    <mergeCell ref="A299:K299"/>
    <mergeCell ref="A232:K232"/>
    <mergeCell ref="A316:K316"/>
    <mergeCell ref="A15:K16"/>
    <mergeCell ref="A56:K56"/>
    <mergeCell ref="A67:K68"/>
    <mergeCell ref="A135:K135"/>
    <mergeCell ref="A136:K136"/>
  </mergeCells>
  <pageMargins left="0.7" right="0.7" top="0.75" bottom="0.75" header="0.3" footer="0.3"/>
  <pageSetup paperSize="9" scale="59" orientation="landscape" horizontalDpi="4294967294" r:id="rId1"/>
</worksheet>
</file>

<file path=xl/worksheets/sheet3.xml><?xml version="1.0" encoding="utf-8"?>
<worksheet xmlns="http://schemas.openxmlformats.org/spreadsheetml/2006/main" xmlns:r="http://schemas.openxmlformats.org/officeDocument/2006/relationships">
  <sheetPr>
    <pageSetUpPr fitToPage="1"/>
  </sheetPr>
  <dimension ref="A1:J312"/>
  <sheetViews>
    <sheetView tabSelected="1" zoomScale="90" zoomScaleNormal="90" workbookViewId="0">
      <selection activeCell="M22" sqref="M22"/>
    </sheetView>
  </sheetViews>
  <sheetFormatPr defaultRowHeight="15"/>
  <cols>
    <col min="1" max="1" width="87" style="83" customWidth="1"/>
    <col min="2" max="2" width="3.28515625" style="85" customWidth="1"/>
    <col min="3" max="3" width="11.42578125" style="12" customWidth="1"/>
    <col min="4" max="4" width="3.28515625" style="13" customWidth="1"/>
    <col min="5" max="5" width="11.42578125" style="12" customWidth="1"/>
    <col min="6" max="6" width="3.42578125" style="83" customWidth="1"/>
    <col min="7" max="7" width="11.42578125" style="12" customWidth="1"/>
    <col min="8" max="8" width="3.42578125" style="84" customWidth="1"/>
    <col min="9" max="10" width="9.140625" style="83"/>
    <col min="11" max="11" width="9.140625" style="83" customWidth="1"/>
    <col min="12" max="16384" width="9.140625" style="83"/>
  </cols>
  <sheetData>
    <row r="1" spans="1:9" s="185" customFormat="1">
      <c r="A1" s="204" t="s">
        <v>274</v>
      </c>
      <c r="B1" s="204"/>
      <c r="C1" s="204"/>
      <c r="D1" s="204"/>
      <c r="E1" s="204"/>
      <c r="F1" s="204"/>
      <c r="G1" s="204"/>
    </row>
    <row r="2" spans="1:9" s="185" customFormat="1" ht="15.75" customHeight="1">
      <c r="A2" s="204"/>
      <c r="B2" s="204"/>
      <c r="C2" s="204"/>
      <c r="D2" s="204"/>
      <c r="E2" s="204"/>
      <c r="F2" s="204"/>
      <c r="G2" s="204"/>
    </row>
    <row r="3" spans="1:9" s="185" customFormat="1" ht="15.75" customHeight="1">
      <c r="A3" s="204"/>
      <c r="B3" s="204"/>
      <c r="C3" s="204"/>
      <c r="D3" s="204"/>
      <c r="E3" s="204"/>
      <c r="F3" s="204"/>
      <c r="G3" s="204"/>
    </row>
    <row r="4" spans="1:9" s="185" customFormat="1" ht="33.75" customHeight="1">
      <c r="A4" s="202" t="s">
        <v>275</v>
      </c>
      <c r="B4" s="202"/>
      <c r="C4" s="202"/>
      <c r="D4" s="202"/>
      <c r="E4" s="202"/>
      <c r="F4" s="202"/>
      <c r="G4" s="202"/>
    </row>
    <row r="5" spans="1:9" s="185" customFormat="1" ht="27" customHeight="1">
      <c r="A5" s="203" t="s">
        <v>276</v>
      </c>
      <c r="B5" s="203"/>
      <c r="C5" s="203"/>
      <c r="D5" s="203"/>
      <c r="E5" s="203"/>
      <c r="F5" s="203"/>
      <c r="G5" s="203"/>
    </row>
    <row r="6" spans="1:9" ht="17.25">
      <c r="A6" s="1" t="s">
        <v>0</v>
      </c>
      <c r="B6" s="2"/>
      <c r="C6" s="3">
        <v>2011</v>
      </c>
      <c r="D6" s="4"/>
      <c r="E6" s="3">
        <v>2012</v>
      </c>
      <c r="G6" s="3" t="s">
        <v>203</v>
      </c>
    </row>
    <row r="7" spans="1:9">
      <c r="A7" s="83" t="s">
        <v>1</v>
      </c>
      <c r="C7" s="7">
        <v>87</v>
      </c>
      <c r="D7" s="6"/>
      <c r="E7" s="7">
        <v>100</v>
      </c>
      <c r="G7" s="7">
        <v>100</v>
      </c>
    </row>
    <row r="8" spans="1:9">
      <c r="A8" s="83" t="s">
        <v>3</v>
      </c>
      <c r="C8" s="7">
        <v>100</v>
      </c>
      <c r="D8" s="6"/>
      <c r="E8" s="7">
        <v>100</v>
      </c>
      <c r="G8" s="7">
        <v>100</v>
      </c>
    </row>
    <row r="9" spans="1:9">
      <c r="A9" s="83" t="s">
        <v>4</v>
      </c>
      <c r="C9" s="7">
        <v>83</v>
      </c>
      <c r="D9" s="6"/>
      <c r="E9" s="7">
        <v>100</v>
      </c>
      <c r="G9" s="7">
        <v>100</v>
      </c>
    </row>
    <row r="10" spans="1:9">
      <c r="A10" s="185" t="s">
        <v>271</v>
      </c>
      <c r="C10" s="7">
        <v>83</v>
      </c>
      <c r="D10" s="6"/>
      <c r="E10" s="7">
        <v>100</v>
      </c>
      <c r="G10" s="7">
        <v>100</v>
      </c>
    </row>
    <row r="11" spans="1:9">
      <c r="A11" s="83" t="s">
        <v>7</v>
      </c>
      <c r="C11" s="7">
        <v>88</v>
      </c>
      <c r="D11" s="6"/>
      <c r="E11" s="7">
        <v>100</v>
      </c>
      <c r="G11" s="7">
        <v>100</v>
      </c>
      <c r="H11" s="181"/>
    </row>
    <row r="12" spans="1:9">
      <c r="A12" s="83" t="s">
        <v>3</v>
      </c>
      <c r="C12" s="7">
        <v>100</v>
      </c>
      <c r="D12" s="6"/>
      <c r="E12" s="7">
        <v>100</v>
      </c>
      <c r="G12" s="7">
        <v>100</v>
      </c>
      <c r="H12" s="182"/>
    </row>
    <row r="13" spans="1:9">
      <c r="A13" s="83" t="s">
        <v>4</v>
      </c>
      <c r="C13" s="7">
        <v>84</v>
      </c>
      <c r="D13" s="6"/>
      <c r="E13" s="7">
        <v>100</v>
      </c>
      <c r="G13" s="7">
        <v>100</v>
      </c>
      <c r="H13" s="183"/>
    </row>
    <row r="14" spans="1:9">
      <c r="A14" s="185" t="s">
        <v>271</v>
      </c>
      <c r="C14" s="7">
        <v>89</v>
      </c>
      <c r="D14" s="6"/>
      <c r="E14" s="7">
        <v>100</v>
      </c>
      <c r="G14" s="7">
        <v>100</v>
      </c>
    </row>
    <row r="15" spans="1:9">
      <c r="A15" s="83" t="s">
        <v>8</v>
      </c>
      <c r="C15" s="8"/>
      <c r="D15" s="6"/>
      <c r="E15" s="8"/>
      <c r="G15" s="8"/>
      <c r="I15" s="52"/>
    </row>
    <row r="16" spans="1:9" ht="15" customHeight="1">
      <c r="A16" s="83" t="s">
        <v>164</v>
      </c>
      <c r="C16" s="7">
        <v>798</v>
      </c>
      <c r="D16" s="6"/>
      <c r="E16" s="9">
        <v>769.7</v>
      </c>
      <c r="G16" s="9">
        <v>769.7</v>
      </c>
      <c r="I16" s="119"/>
    </row>
    <row r="17" spans="1:9">
      <c r="A17" s="83" t="s">
        <v>165</v>
      </c>
      <c r="C17" s="7">
        <v>4.9000000000000004</v>
      </c>
      <c r="D17" s="6"/>
      <c r="E17" s="10">
        <v>5</v>
      </c>
      <c r="G17" s="10">
        <v>5</v>
      </c>
      <c r="I17" s="119"/>
    </row>
    <row r="18" spans="1:9" ht="17.25">
      <c r="A18" s="83" t="s">
        <v>202</v>
      </c>
      <c r="C18" s="7">
        <v>275</v>
      </c>
      <c r="D18" s="6"/>
      <c r="E18" s="7">
        <v>277</v>
      </c>
      <c r="G18" s="7">
        <v>277</v>
      </c>
      <c r="I18" s="119"/>
    </row>
    <row r="19" spans="1:9" s="85" customFormat="1">
      <c r="A19" s="41"/>
      <c r="C19" s="13"/>
      <c r="D19" s="13"/>
      <c r="E19" s="13"/>
      <c r="G19" s="13"/>
      <c r="H19" s="84"/>
      <c r="I19" s="119"/>
    </row>
    <row r="20" spans="1:9">
      <c r="A20" s="1" t="s">
        <v>9</v>
      </c>
      <c r="B20" s="2"/>
      <c r="C20" s="3">
        <v>2011</v>
      </c>
      <c r="D20" s="4"/>
      <c r="E20" s="3">
        <v>2012</v>
      </c>
      <c r="G20" s="3">
        <v>2013</v>
      </c>
      <c r="I20" s="119"/>
    </row>
    <row r="21" spans="1:9">
      <c r="A21" s="185" t="s">
        <v>278</v>
      </c>
      <c r="C21" s="14">
        <v>3259</v>
      </c>
      <c r="D21" s="15"/>
      <c r="E21" s="14">
        <v>2942</v>
      </c>
      <c r="G21" s="14">
        <v>7513</v>
      </c>
      <c r="I21" s="119"/>
    </row>
    <row r="22" spans="1:9">
      <c r="A22" s="83" t="s">
        <v>11</v>
      </c>
      <c r="C22" s="14">
        <v>8045350</v>
      </c>
      <c r="D22" s="15"/>
      <c r="E22" s="15">
        <v>8338258</v>
      </c>
      <c r="G22" s="15">
        <v>7418845</v>
      </c>
      <c r="I22" s="119"/>
    </row>
    <row r="23" spans="1:9">
      <c r="I23" s="119"/>
    </row>
    <row r="24" spans="1:9">
      <c r="A24" s="1" t="s">
        <v>168</v>
      </c>
      <c r="C24" s="3">
        <v>2011</v>
      </c>
      <c r="D24" s="4"/>
      <c r="E24" s="3">
        <v>2012</v>
      </c>
      <c r="G24" s="3">
        <v>2013</v>
      </c>
      <c r="I24" s="119"/>
    </row>
    <row r="25" spans="1:9">
      <c r="A25" s="185" t="s">
        <v>148</v>
      </c>
      <c r="C25" s="59">
        <v>43.1</v>
      </c>
      <c r="D25" s="69"/>
      <c r="E25" s="59">
        <v>42.57</v>
      </c>
      <c r="G25" s="59">
        <v>40.299999999999997</v>
      </c>
      <c r="I25" s="119"/>
    </row>
    <row r="26" spans="1:9">
      <c r="A26" s="185" t="s">
        <v>149</v>
      </c>
      <c r="C26" s="59">
        <v>40</v>
      </c>
      <c r="D26" s="69"/>
      <c r="E26" s="59">
        <v>39.405000000000001</v>
      </c>
      <c r="G26" s="59">
        <v>37.633392000705399</v>
      </c>
      <c r="I26" s="119"/>
    </row>
    <row r="27" spans="1:9">
      <c r="A27" s="185" t="s">
        <v>150</v>
      </c>
      <c r="C27" s="14">
        <v>660</v>
      </c>
      <c r="E27" s="14">
        <v>660.54010000000005</v>
      </c>
      <c r="G27" s="14">
        <v>648.46775712587885</v>
      </c>
      <c r="I27" s="119"/>
    </row>
    <row r="28" spans="1:9">
      <c r="A28" s="83" t="s">
        <v>151</v>
      </c>
      <c r="C28" s="14">
        <v>612</v>
      </c>
      <c r="E28" s="14">
        <v>612.16999999999996</v>
      </c>
      <c r="G28" s="14">
        <v>606.85355467084253</v>
      </c>
      <c r="I28" s="119"/>
    </row>
    <row r="29" spans="1:9">
      <c r="A29" s="185" t="s">
        <v>152</v>
      </c>
      <c r="C29" s="59">
        <v>22.7</v>
      </c>
      <c r="E29" s="59">
        <v>22.7</v>
      </c>
      <c r="G29" s="59">
        <v>23.3770764304492</v>
      </c>
      <c r="I29" s="192"/>
    </row>
    <row r="30" spans="1:9">
      <c r="A30" s="185" t="s">
        <v>147</v>
      </c>
      <c r="C30" s="14">
        <v>3757</v>
      </c>
      <c r="E30" s="14">
        <v>3875.7379999999998</v>
      </c>
      <c r="G30" s="14">
        <v>3812</v>
      </c>
      <c r="I30" s="119"/>
    </row>
    <row r="31" spans="1:9">
      <c r="A31" s="11"/>
      <c r="C31" s="7"/>
      <c r="I31" s="119"/>
    </row>
    <row r="32" spans="1:9">
      <c r="A32" s="1" t="s">
        <v>12</v>
      </c>
      <c r="B32" s="2"/>
      <c r="C32" s="3">
        <v>2011</v>
      </c>
      <c r="D32" s="4"/>
      <c r="E32" s="3">
        <v>2012</v>
      </c>
      <c r="G32" s="3">
        <v>2013</v>
      </c>
      <c r="I32" s="119"/>
    </row>
    <row r="33" spans="1:10" ht="15.75">
      <c r="A33" s="83" t="s">
        <v>13</v>
      </c>
      <c r="C33" s="16">
        <v>24.69</v>
      </c>
      <c r="D33" s="16"/>
      <c r="E33" s="10">
        <v>27.12</v>
      </c>
      <c r="G33" s="10">
        <v>28.4421722193314</v>
      </c>
      <c r="I33" s="189"/>
    </row>
    <row r="34" spans="1:10" ht="15.75">
      <c r="A34" s="83" t="s">
        <v>14</v>
      </c>
      <c r="C34" s="16">
        <v>26.93</v>
      </c>
      <c r="D34" s="16"/>
      <c r="E34" s="10">
        <v>22.28</v>
      </c>
      <c r="G34" s="10">
        <v>21.8001412983587</v>
      </c>
      <c r="I34" s="189"/>
    </row>
    <row r="35" spans="1:10" ht="15.75">
      <c r="A35" s="83" t="s">
        <v>15</v>
      </c>
      <c r="C35" s="16">
        <v>38.539902354495958</v>
      </c>
      <c r="D35" s="16"/>
      <c r="E35" s="10">
        <v>37.165206734594044</v>
      </c>
      <c r="G35" s="10">
        <v>37.581951318314701</v>
      </c>
      <c r="I35" s="189"/>
    </row>
    <row r="36" spans="1:10" ht="15.75">
      <c r="A36" s="83" t="s">
        <v>16</v>
      </c>
      <c r="C36" s="16">
        <v>9.3777000000000008</v>
      </c>
      <c r="D36" s="16"/>
      <c r="E36" s="10">
        <v>8.8920805679175405</v>
      </c>
      <c r="G36" s="10">
        <v>9.1212938820650393</v>
      </c>
      <c r="I36" s="189"/>
    </row>
    <row r="37" spans="1:10" ht="15.75">
      <c r="A37" s="83" t="s">
        <v>17</v>
      </c>
      <c r="C37" s="16">
        <v>0.45598070867123219</v>
      </c>
      <c r="D37" s="16"/>
      <c r="E37" s="10">
        <v>4.5421296361313237</v>
      </c>
      <c r="G37" s="10">
        <v>3.05444128193021</v>
      </c>
      <c r="I37" s="189"/>
    </row>
    <row r="38" spans="1:10">
      <c r="A38" s="11"/>
      <c r="I38" s="52"/>
    </row>
    <row r="39" spans="1:10" ht="17.25">
      <c r="A39" s="1" t="s">
        <v>256</v>
      </c>
      <c r="B39" s="2"/>
      <c r="C39" s="3">
        <v>2011</v>
      </c>
      <c r="D39" s="4"/>
      <c r="E39" s="3">
        <v>2012</v>
      </c>
      <c r="G39" s="3">
        <v>2013</v>
      </c>
    </row>
    <row r="40" spans="1:10" ht="15.75">
      <c r="A40" s="185" t="s">
        <v>18</v>
      </c>
      <c r="C40" s="16">
        <v>20.131536744291534</v>
      </c>
      <c r="D40" s="16"/>
      <c r="E40" s="10">
        <f>27.1-E41</f>
        <v>20.749168347725004</v>
      </c>
      <c r="G40" s="109">
        <v>16.100000000000001</v>
      </c>
      <c r="I40" s="191"/>
      <c r="J40" s="137"/>
    </row>
    <row r="41" spans="1:10" ht="15.75" customHeight="1">
      <c r="A41" s="83" t="s">
        <v>19</v>
      </c>
      <c r="C41" s="16">
        <v>4.5647409651705591</v>
      </c>
      <c r="D41" s="16"/>
      <c r="E41" s="10">
        <v>6.3508316522749997</v>
      </c>
      <c r="G41" s="179">
        <v>12.286498661581</v>
      </c>
      <c r="I41" s="191"/>
    </row>
    <row r="42" spans="1:10">
      <c r="A42" s="11"/>
    </row>
    <row r="43" spans="1:10" ht="17.25">
      <c r="A43" s="1" t="s">
        <v>257</v>
      </c>
      <c r="B43" s="2"/>
      <c r="C43" s="3">
        <v>2011</v>
      </c>
      <c r="D43" s="4"/>
      <c r="E43" s="3">
        <v>2012</v>
      </c>
      <c r="G43" s="3">
        <v>2013</v>
      </c>
    </row>
    <row r="44" spans="1:10" ht="15.75" customHeight="1">
      <c r="A44" s="185" t="s">
        <v>21</v>
      </c>
      <c r="C44" s="16">
        <v>65.348728129353333</v>
      </c>
      <c r="D44" s="16"/>
      <c r="E44" s="10">
        <v>66.232771199383365</v>
      </c>
      <c r="G44" s="179">
        <v>46.7</v>
      </c>
      <c r="I44" s="187"/>
    </row>
    <row r="45" spans="1:10" ht="15.75">
      <c r="A45" s="83" t="s">
        <v>22</v>
      </c>
      <c r="C45" s="16">
        <v>16.167753751551199</v>
      </c>
      <c r="D45" s="16"/>
      <c r="E45" s="10">
        <v>14.179357799975536</v>
      </c>
      <c r="G45" s="16">
        <v>10.1</v>
      </c>
      <c r="I45" s="187"/>
    </row>
    <row r="46" spans="1:10" ht="15.75">
      <c r="A46" s="83" t="s">
        <v>23</v>
      </c>
      <c r="C46" s="16">
        <v>3.6226123577454672</v>
      </c>
      <c r="D46" s="16"/>
      <c r="E46" s="10">
        <v>3.147771210484958</v>
      </c>
      <c r="G46" s="16">
        <v>2.9779</v>
      </c>
      <c r="I46" s="187"/>
    </row>
    <row r="47" spans="1:10" ht="15.75" customHeight="1">
      <c r="A47" s="83" t="s">
        <v>24</v>
      </c>
      <c r="C47" s="16">
        <v>10.000970741051617</v>
      </c>
      <c r="D47" s="16"/>
      <c r="E47" s="10">
        <v>9.7434367988733896</v>
      </c>
      <c r="G47" s="193">
        <v>8.5</v>
      </c>
      <c r="I47" s="187"/>
    </row>
    <row r="48" spans="1:10" ht="15.75" customHeight="1">
      <c r="A48" s="83" t="s">
        <v>25</v>
      </c>
      <c r="C48" s="16">
        <v>4.8599350202983782</v>
      </c>
      <c r="D48" s="16"/>
      <c r="E48" s="10">
        <v>6.6966629912827518</v>
      </c>
      <c r="G48" s="179">
        <v>31.7</v>
      </c>
      <c r="I48" s="187"/>
    </row>
    <row r="49" spans="1:9">
      <c r="A49" s="11"/>
      <c r="I49" s="190"/>
    </row>
    <row r="50" spans="1:9" ht="15.75" customHeight="1">
      <c r="A50" s="1" t="s">
        <v>157</v>
      </c>
      <c r="C50" s="3">
        <v>2011</v>
      </c>
      <c r="D50" s="4"/>
      <c r="E50" s="3">
        <v>2012</v>
      </c>
      <c r="G50" s="3">
        <v>2013</v>
      </c>
    </row>
    <row r="51" spans="1:9" s="185" customFormat="1">
      <c r="A51" s="34" t="s">
        <v>154</v>
      </c>
      <c r="B51" s="85"/>
      <c r="C51" s="66">
        <v>12</v>
      </c>
      <c r="D51" s="13"/>
      <c r="E51" s="66">
        <v>12.4727126688085</v>
      </c>
      <c r="G51" s="66">
        <v>11.5573</v>
      </c>
      <c r="H51" s="84"/>
    </row>
    <row r="52" spans="1:9" s="185" customFormat="1">
      <c r="A52" s="34" t="s">
        <v>155</v>
      </c>
      <c r="B52" s="85"/>
      <c r="C52" s="66">
        <v>75.099999999999994</v>
      </c>
      <c r="D52" s="13"/>
      <c r="E52" s="66">
        <v>76.489999999999995</v>
      </c>
      <c r="G52" s="66">
        <v>76.938137477809093</v>
      </c>
      <c r="H52" s="84"/>
    </row>
    <row r="53" spans="1:9" s="185" customFormat="1">
      <c r="A53" s="34" t="s">
        <v>237</v>
      </c>
      <c r="B53" s="85"/>
      <c r="C53" s="15">
        <v>7164</v>
      </c>
      <c r="D53" s="188"/>
      <c r="E53" s="15">
        <v>7460.3040000000001</v>
      </c>
      <c r="F53" s="186"/>
      <c r="G53" s="15">
        <v>7265.7153992797703</v>
      </c>
      <c r="H53" s="84"/>
    </row>
    <row r="54" spans="1:9">
      <c r="A54" s="34" t="s">
        <v>166</v>
      </c>
      <c r="C54" s="15">
        <v>118</v>
      </c>
      <c r="E54" s="15">
        <v>116.637</v>
      </c>
      <c r="G54" s="15">
        <v>117.50313060543539</v>
      </c>
    </row>
    <row r="55" spans="1:9">
      <c r="A55" s="34" t="s">
        <v>167</v>
      </c>
      <c r="C55" s="66">
        <v>3.3</v>
      </c>
      <c r="E55" s="66">
        <v>3.0508093334496493</v>
      </c>
      <c r="G55" s="66">
        <v>3.4</v>
      </c>
    </row>
    <row r="56" spans="1:9" ht="17.25">
      <c r="A56" s="34" t="s">
        <v>258</v>
      </c>
      <c r="C56" s="66">
        <v>6.9</v>
      </c>
      <c r="E56" s="148">
        <v>5.0999999999999996</v>
      </c>
      <c r="F56" s="34"/>
      <c r="G56" s="148">
        <v>4.76</v>
      </c>
    </row>
    <row r="57" spans="1:9">
      <c r="A57" s="34" t="s">
        <v>156</v>
      </c>
      <c r="C57" s="15">
        <v>191323</v>
      </c>
      <c r="E57" s="15">
        <v>195505</v>
      </c>
      <c r="G57" s="15">
        <v>185261.08633754877</v>
      </c>
    </row>
    <row r="59" spans="1:9" ht="17.25">
      <c r="A59" s="1" t="s">
        <v>26</v>
      </c>
      <c r="C59" s="3">
        <v>2011</v>
      </c>
      <c r="D59" s="4"/>
      <c r="E59" s="3">
        <v>2012</v>
      </c>
      <c r="G59" s="3" t="s">
        <v>259</v>
      </c>
    </row>
    <row r="60" spans="1:9">
      <c r="A60" s="19" t="s">
        <v>27</v>
      </c>
      <c r="C60" s="20">
        <v>80</v>
      </c>
      <c r="E60" s="20">
        <v>79.835749965077696</v>
      </c>
      <c r="G60" s="21">
        <v>81</v>
      </c>
    </row>
    <row r="61" spans="1:9" ht="30">
      <c r="A61" s="19" t="s">
        <v>28</v>
      </c>
      <c r="C61" s="20">
        <v>82</v>
      </c>
      <c r="E61" s="20">
        <v>81.292421155571105</v>
      </c>
      <c r="G61" s="21">
        <v>81</v>
      </c>
    </row>
    <row r="62" spans="1:9">
      <c r="A62" s="83" t="s">
        <v>29</v>
      </c>
      <c r="C62" s="20">
        <v>4978</v>
      </c>
      <c r="E62" s="21">
        <v>3758.9039280000002</v>
      </c>
      <c r="G62" s="21">
        <v>5866</v>
      </c>
    </row>
    <row r="63" spans="1:9">
      <c r="A63" s="83" t="s">
        <v>30</v>
      </c>
      <c r="C63" s="20">
        <v>101</v>
      </c>
      <c r="E63" s="21">
        <v>78</v>
      </c>
      <c r="G63" s="21">
        <v>127</v>
      </c>
    </row>
    <row r="64" spans="1:9">
      <c r="A64" s="83" t="s">
        <v>31</v>
      </c>
      <c r="C64" s="20">
        <v>54182</v>
      </c>
      <c r="E64" s="21">
        <v>49395.852899999998</v>
      </c>
      <c r="G64" s="21">
        <v>59391</v>
      </c>
    </row>
    <row r="65" spans="1:7">
      <c r="A65" s="83" t="s">
        <v>32</v>
      </c>
      <c r="C65" s="20">
        <v>1094</v>
      </c>
      <c r="E65" s="21">
        <v>1025</v>
      </c>
      <c r="G65" s="21">
        <v>1261</v>
      </c>
    </row>
    <row r="66" spans="1:7">
      <c r="A66" s="83" t="s">
        <v>33</v>
      </c>
      <c r="C66" s="20">
        <v>16601</v>
      </c>
      <c r="D66" s="83"/>
      <c r="E66" s="21">
        <v>12385.106532</v>
      </c>
      <c r="G66" s="21">
        <v>10127</v>
      </c>
    </row>
    <row r="67" spans="1:7">
      <c r="A67" s="83" t="s">
        <v>34</v>
      </c>
      <c r="C67" s="20">
        <v>335</v>
      </c>
      <c r="E67" s="21">
        <v>257</v>
      </c>
      <c r="G67" s="21">
        <v>215</v>
      </c>
    </row>
    <row r="69" spans="1:7" ht="17.25">
      <c r="A69" s="1" t="s">
        <v>260</v>
      </c>
      <c r="B69" s="2"/>
      <c r="C69" s="3">
        <v>2011</v>
      </c>
      <c r="D69" s="4"/>
      <c r="E69" s="3">
        <v>2012</v>
      </c>
      <c r="G69" s="3">
        <v>2013</v>
      </c>
    </row>
    <row r="70" spans="1:7">
      <c r="A70" s="83" t="s">
        <v>35</v>
      </c>
      <c r="C70" s="8"/>
      <c r="E70" s="101">
        <v>100.9</v>
      </c>
      <c r="G70" s="101">
        <v>103.8</v>
      </c>
    </row>
    <row r="71" spans="1:7">
      <c r="A71" s="22" t="s">
        <v>134</v>
      </c>
      <c r="C71" s="8"/>
      <c r="E71" s="101">
        <v>27.5</v>
      </c>
      <c r="G71" s="101">
        <v>27.59</v>
      </c>
    </row>
    <row r="72" spans="1:7">
      <c r="A72" s="22" t="s">
        <v>135</v>
      </c>
      <c r="C72" s="8"/>
      <c r="E72" s="101">
        <v>63.3</v>
      </c>
      <c r="G72" s="101">
        <v>62.43</v>
      </c>
    </row>
    <row r="73" spans="1:7">
      <c r="A73" s="22" t="s">
        <v>136</v>
      </c>
      <c r="C73" s="8"/>
      <c r="E73" s="101">
        <v>8.6</v>
      </c>
      <c r="G73" s="101">
        <v>10.64</v>
      </c>
    </row>
    <row r="74" spans="1:7">
      <c r="A74" s="22" t="s">
        <v>137</v>
      </c>
      <c r="C74" s="8"/>
      <c r="E74" s="101">
        <v>0.8</v>
      </c>
      <c r="G74" s="101">
        <v>0.82</v>
      </c>
    </row>
    <row r="75" spans="1:7">
      <c r="A75" s="22" t="s">
        <v>138</v>
      </c>
      <c r="C75" s="8"/>
      <c r="E75" s="102">
        <v>0</v>
      </c>
      <c r="G75" s="102">
        <v>0.48</v>
      </c>
    </row>
    <row r="76" spans="1:7">
      <c r="A76" s="22" t="s">
        <v>139</v>
      </c>
      <c r="C76" s="8"/>
      <c r="E76" s="101">
        <v>0.7</v>
      </c>
      <c r="G76" s="101">
        <v>1.81</v>
      </c>
    </row>
    <row r="77" spans="1:7">
      <c r="A77" s="22" t="s">
        <v>179</v>
      </c>
      <c r="C77" s="8"/>
      <c r="E77" s="101">
        <v>27</v>
      </c>
      <c r="G77" s="101">
        <v>26.890354620498091</v>
      </c>
    </row>
    <row r="78" spans="1:7">
      <c r="A78" s="22" t="s">
        <v>134</v>
      </c>
      <c r="C78" s="8"/>
      <c r="E78" s="101">
        <v>10.8</v>
      </c>
      <c r="G78" s="101">
        <v>11.647503547539909</v>
      </c>
    </row>
    <row r="79" spans="1:7">
      <c r="A79" s="22" t="s">
        <v>135</v>
      </c>
      <c r="C79" s="8"/>
      <c r="E79" s="101">
        <v>14.6</v>
      </c>
      <c r="G79" s="101">
        <v>13.14285107295818</v>
      </c>
    </row>
    <row r="80" spans="1:7">
      <c r="A80" s="22" t="s">
        <v>136</v>
      </c>
      <c r="C80" s="8"/>
      <c r="E80" s="101">
        <v>0.77788140742666656</v>
      </c>
      <c r="G80" s="101">
        <v>1.2</v>
      </c>
    </row>
    <row r="81" spans="1:7">
      <c r="A81" s="22" t="s">
        <v>137</v>
      </c>
      <c r="C81" s="8"/>
      <c r="E81" s="101">
        <v>0.2118217113333333</v>
      </c>
      <c r="G81" s="101">
        <v>0.3</v>
      </c>
    </row>
    <row r="82" spans="1:7">
      <c r="A82" s="22" t="s">
        <v>138</v>
      </c>
      <c r="C82" s="8"/>
      <c r="E82" s="102">
        <v>0</v>
      </c>
      <c r="G82" s="102">
        <v>0.3</v>
      </c>
    </row>
    <row r="83" spans="1:7">
      <c r="A83" s="22" t="s">
        <v>139</v>
      </c>
      <c r="C83" s="8"/>
      <c r="E83" s="101">
        <v>0.60721175000000005</v>
      </c>
      <c r="G83" s="101">
        <v>0.3</v>
      </c>
    </row>
    <row r="84" spans="1:7">
      <c r="A84" s="22" t="s">
        <v>273</v>
      </c>
      <c r="C84" s="8"/>
      <c r="E84" s="101">
        <v>10.4</v>
      </c>
      <c r="G84" s="101">
        <v>11.1</v>
      </c>
    </row>
    <row r="85" spans="1:7">
      <c r="A85" s="22" t="s">
        <v>134</v>
      </c>
      <c r="C85" s="8"/>
      <c r="E85" s="101">
        <v>0.6</v>
      </c>
      <c r="G85" s="101">
        <v>0.16</v>
      </c>
    </row>
    <row r="86" spans="1:7">
      <c r="A86" s="22" t="s">
        <v>135</v>
      </c>
      <c r="C86" s="8"/>
      <c r="E86" s="101">
        <v>2.8</v>
      </c>
      <c r="G86" s="101">
        <v>2.2400000000000002</v>
      </c>
    </row>
    <row r="87" spans="1:7">
      <c r="A87" s="22" t="s">
        <v>136</v>
      </c>
      <c r="C87" s="8"/>
      <c r="E87" s="101">
        <v>6.9</v>
      </c>
      <c r="G87" s="101">
        <v>7.13</v>
      </c>
    </row>
    <row r="88" spans="1:7">
      <c r="A88" s="22" t="s">
        <v>137</v>
      </c>
      <c r="C88" s="8"/>
      <c r="E88" s="101">
        <v>4.7535419999999995E-2</v>
      </c>
      <c r="G88" s="101">
        <v>7.0000000000000007E-2</v>
      </c>
    </row>
    <row r="89" spans="1:7">
      <c r="A89" s="22" t="s">
        <v>138</v>
      </c>
      <c r="C89" s="8"/>
      <c r="E89" s="102">
        <v>0</v>
      </c>
      <c r="G89" s="102">
        <v>0</v>
      </c>
    </row>
    <row r="90" spans="1:7">
      <c r="A90" s="22" t="s">
        <v>139</v>
      </c>
      <c r="C90" s="8"/>
      <c r="E90" s="101">
        <v>6.2296909522265916E-2</v>
      </c>
      <c r="G90" s="101">
        <v>1.49</v>
      </c>
    </row>
    <row r="91" spans="1:7">
      <c r="A91" s="83" t="s">
        <v>181</v>
      </c>
      <c r="C91" s="8"/>
      <c r="E91" s="101">
        <v>63.4</v>
      </c>
      <c r="G91" s="101">
        <v>65.813710904387378</v>
      </c>
    </row>
    <row r="92" spans="1:7">
      <c r="A92" s="22" t="s">
        <v>134</v>
      </c>
      <c r="C92" s="8"/>
      <c r="E92" s="101">
        <v>16.100000000000001</v>
      </c>
      <c r="G92" s="101">
        <v>15.788536768441025</v>
      </c>
    </row>
    <row r="93" spans="1:7">
      <c r="A93" s="22" t="s">
        <v>135</v>
      </c>
      <c r="C93" s="8"/>
      <c r="E93" s="101">
        <v>45.8</v>
      </c>
      <c r="G93" s="101">
        <v>47.04275498672235</v>
      </c>
    </row>
    <row r="94" spans="1:7">
      <c r="A94" s="22" t="s">
        <v>136</v>
      </c>
      <c r="C94" s="8"/>
      <c r="E94" s="101">
        <v>0.9</v>
      </c>
      <c r="G94" s="101">
        <v>2.3239195153846155</v>
      </c>
    </row>
    <row r="95" spans="1:7">
      <c r="A95" s="22" t="s">
        <v>137</v>
      </c>
      <c r="C95" s="8"/>
      <c r="E95" s="101">
        <v>0.6</v>
      </c>
      <c r="G95" s="101">
        <v>0.48136163383938801</v>
      </c>
    </row>
    <row r="96" spans="1:7">
      <c r="A96" s="22" t="s">
        <v>138</v>
      </c>
      <c r="C96" s="8"/>
      <c r="E96" s="102">
        <v>0</v>
      </c>
      <c r="G96" s="102">
        <v>0.17713799999999999</v>
      </c>
    </row>
    <row r="97" spans="1:7">
      <c r="A97" s="22" t="s">
        <v>139</v>
      </c>
      <c r="C97" s="8"/>
      <c r="E97" s="102">
        <v>0</v>
      </c>
      <c r="G97" s="102">
        <v>0</v>
      </c>
    </row>
    <row r="98" spans="1:7">
      <c r="A98" s="22" t="s">
        <v>39</v>
      </c>
      <c r="C98" s="8"/>
      <c r="E98" s="101">
        <v>24.3</v>
      </c>
      <c r="F98" s="23"/>
      <c r="G98" s="101">
        <v>29</v>
      </c>
    </row>
    <row r="99" spans="1:7">
      <c r="A99" s="22" t="s">
        <v>140</v>
      </c>
      <c r="C99" s="8"/>
      <c r="E99" s="101">
        <v>19.600000000000001</v>
      </c>
      <c r="F99" s="23"/>
      <c r="G99" s="101">
        <v>17.5</v>
      </c>
    </row>
    <row r="100" spans="1:7">
      <c r="A100" s="22" t="s">
        <v>141</v>
      </c>
      <c r="C100" s="8"/>
      <c r="E100" s="101">
        <v>3.6</v>
      </c>
      <c r="F100" s="23"/>
      <c r="G100" s="101">
        <v>9.6999999999999993</v>
      </c>
    </row>
    <row r="101" spans="1:7">
      <c r="A101" s="22" t="s">
        <v>142</v>
      </c>
      <c r="C101" s="8"/>
      <c r="E101" s="101">
        <v>0.7</v>
      </c>
      <c r="F101" s="23"/>
      <c r="G101" s="101">
        <v>0.8</v>
      </c>
    </row>
    <row r="102" spans="1:7">
      <c r="A102" s="22" t="s">
        <v>143</v>
      </c>
      <c r="C102" s="8"/>
      <c r="E102" s="101">
        <v>0.1</v>
      </c>
      <c r="F102" s="23"/>
      <c r="G102" s="101">
        <v>0.2</v>
      </c>
    </row>
    <row r="103" spans="1:7">
      <c r="A103" s="22" t="s">
        <v>144</v>
      </c>
      <c r="C103" s="8"/>
      <c r="E103" s="101">
        <v>0.3</v>
      </c>
      <c r="F103" s="23"/>
      <c r="G103" s="101">
        <v>0.8</v>
      </c>
    </row>
    <row r="104" spans="1:7">
      <c r="A104" s="22" t="s">
        <v>179</v>
      </c>
      <c r="C104" s="8"/>
      <c r="E104" s="101">
        <v>3.7</v>
      </c>
      <c r="G104" s="101">
        <v>4.2</v>
      </c>
    </row>
    <row r="105" spans="1:7">
      <c r="A105" s="22" t="s">
        <v>140</v>
      </c>
      <c r="C105" s="8"/>
      <c r="E105" s="101">
        <v>3.2</v>
      </c>
      <c r="G105" s="101">
        <v>3.3</v>
      </c>
    </row>
    <row r="106" spans="1:7">
      <c r="A106" s="22" t="s">
        <v>141</v>
      </c>
      <c r="C106" s="8"/>
      <c r="E106" s="102">
        <v>0</v>
      </c>
      <c r="G106" s="101">
        <v>0.1</v>
      </c>
    </row>
    <row r="107" spans="1:7">
      <c r="A107" s="22" t="s">
        <v>142</v>
      </c>
      <c r="C107" s="8"/>
      <c r="E107" s="101">
        <v>0.2</v>
      </c>
      <c r="G107" s="101">
        <v>0.2</v>
      </c>
    </row>
    <row r="108" spans="1:7">
      <c r="A108" s="22" t="s">
        <v>143</v>
      </c>
      <c r="C108" s="8"/>
      <c r="E108" s="101">
        <v>0.1</v>
      </c>
      <c r="F108" s="21"/>
      <c r="G108" s="101">
        <v>0.2</v>
      </c>
    </row>
    <row r="109" spans="1:7">
      <c r="A109" s="22" t="s">
        <v>144</v>
      </c>
      <c r="C109" s="8"/>
      <c r="E109" s="101">
        <v>0.2</v>
      </c>
      <c r="G109" s="101">
        <v>0.4</v>
      </c>
    </row>
    <row r="110" spans="1:7">
      <c r="A110" s="22" t="s">
        <v>273</v>
      </c>
      <c r="C110" s="8"/>
      <c r="E110" s="101">
        <v>0.60466911130756851</v>
      </c>
      <c r="G110" s="101">
        <v>0.7</v>
      </c>
    </row>
    <row r="111" spans="1:7">
      <c r="A111" s="22" t="s">
        <v>140</v>
      </c>
      <c r="C111" s="8"/>
      <c r="E111" s="101">
        <v>4.1215231314392732E-2</v>
      </c>
      <c r="G111" s="102">
        <v>0</v>
      </c>
    </row>
    <row r="112" spans="1:7">
      <c r="A112" s="22" t="s">
        <v>141</v>
      </c>
      <c r="C112" s="8"/>
      <c r="E112" s="101">
        <v>1.3856489479181583E-2</v>
      </c>
      <c r="G112" s="101">
        <v>0.16</v>
      </c>
    </row>
    <row r="113" spans="1:7">
      <c r="A113" s="22" t="s">
        <v>142</v>
      </c>
      <c r="C113" s="8"/>
      <c r="E113" s="101">
        <v>0.47123549051399416</v>
      </c>
      <c r="G113" s="101">
        <v>0.5</v>
      </c>
    </row>
    <row r="114" spans="1:7">
      <c r="A114" s="22" t="s">
        <v>143</v>
      </c>
      <c r="C114" s="8"/>
      <c r="E114" s="102">
        <v>0</v>
      </c>
      <c r="G114" s="102">
        <v>0</v>
      </c>
    </row>
    <row r="115" spans="1:7">
      <c r="A115" s="22" t="s">
        <v>144</v>
      </c>
      <c r="C115" s="8"/>
      <c r="E115" s="101">
        <v>7.8361899999999998E-2</v>
      </c>
      <c r="G115" s="102">
        <v>0</v>
      </c>
    </row>
    <row r="116" spans="1:7">
      <c r="A116" s="83" t="s">
        <v>181</v>
      </c>
      <c r="C116" s="8"/>
      <c r="E116" s="101">
        <v>19.899999999999999</v>
      </c>
      <c r="G116" s="101">
        <v>24</v>
      </c>
    </row>
    <row r="117" spans="1:7">
      <c r="A117" s="22" t="s">
        <v>140</v>
      </c>
      <c r="C117" s="8"/>
      <c r="E117" s="101">
        <v>16.3</v>
      </c>
      <c r="G117" s="101">
        <v>14.2</v>
      </c>
    </row>
    <row r="118" spans="1:7">
      <c r="A118" s="22" t="s">
        <v>141</v>
      </c>
      <c r="C118" s="8"/>
      <c r="E118" s="101">
        <v>3.6</v>
      </c>
      <c r="G118" s="101">
        <v>9.4</v>
      </c>
    </row>
    <row r="119" spans="1:7">
      <c r="A119" s="22" t="s">
        <v>142</v>
      </c>
      <c r="C119" s="8"/>
      <c r="E119" s="101">
        <v>1.8699999999999999E-3</v>
      </c>
      <c r="G119" s="102">
        <v>0</v>
      </c>
    </row>
    <row r="120" spans="1:7">
      <c r="A120" s="22" t="s">
        <v>143</v>
      </c>
      <c r="C120" s="8"/>
      <c r="E120" s="102">
        <v>0</v>
      </c>
      <c r="F120" s="21"/>
      <c r="G120" s="102">
        <v>0</v>
      </c>
    </row>
    <row r="121" spans="1:7">
      <c r="A121" s="22" t="s">
        <v>144</v>
      </c>
      <c r="C121" s="8"/>
      <c r="E121" s="101">
        <v>1.8699999999999999E-3</v>
      </c>
      <c r="G121" s="101">
        <v>0.4</v>
      </c>
    </row>
    <row r="122" spans="1:7">
      <c r="A122" s="22" t="s">
        <v>178</v>
      </c>
      <c r="C122" s="8"/>
      <c r="E122" s="50">
        <f>E70-E98</f>
        <v>76.600000000000009</v>
      </c>
      <c r="G122" s="50">
        <f>G70-G98</f>
        <v>74.8</v>
      </c>
    </row>
    <row r="123" spans="1:7">
      <c r="A123" s="22" t="s">
        <v>36</v>
      </c>
      <c r="C123" s="8"/>
      <c r="E123" s="50">
        <v>23.3</v>
      </c>
      <c r="G123" s="50">
        <v>22.7</v>
      </c>
    </row>
    <row r="124" spans="1:7">
      <c r="A124" s="22" t="s">
        <v>77</v>
      </c>
      <c r="C124" s="8"/>
      <c r="E124" s="50">
        <v>9.8000000000000007</v>
      </c>
      <c r="G124" s="50">
        <v>10.4</v>
      </c>
    </row>
    <row r="125" spans="1:7">
      <c r="A125" s="83" t="s">
        <v>38</v>
      </c>
      <c r="C125" s="8"/>
      <c r="E125" s="50">
        <v>43.5</v>
      </c>
      <c r="G125" s="50">
        <v>41.8</v>
      </c>
    </row>
    <row r="126" spans="1:7">
      <c r="A126" s="22" t="s">
        <v>40</v>
      </c>
      <c r="C126" s="8"/>
      <c r="E126" s="8"/>
      <c r="G126" s="8"/>
    </row>
    <row r="127" spans="1:7">
      <c r="A127" s="22" t="s">
        <v>41</v>
      </c>
      <c r="C127" s="81"/>
      <c r="E127" s="50">
        <v>382</v>
      </c>
      <c r="G127" s="50">
        <v>376.2</v>
      </c>
    </row>
    <row r="128" spans="1:7">
      <c r="A128" s="22" t="s">
        <v>272</v>
      </c>
      <c r="C128" s="81"/>
      <c r="E128" s="50">
        <v>181.8</v>
      </c>
      <c r="G128" s="50">
        <v>194.3</v>
      </c>
    </row>
    <row r="129" spans="1:7">
      <c r="A129" s="83" t="s">
        <v>43</v>
      </c>
      <c r="C129" s="81"/>
      <c r="E129" s="50">
        <v>327.8</v>
      </c>
      <c r="G129" s="50">
        <v>317.3</v>
      </c>
    </row>
    <row r="130" spans="1:7">
      <c r="A130" s="83" t="s">
        <v>44</v>
      </c>
      <c r="C130" s="81"/>
      <c r="E130" s="50">
        <v>90</v>
      </c>
      <c r="G130" s="50">
        <v>86</v>
      </c>
    </row>
    <row r="131" spans="1:7">
      <c r="A131" s="22" t="s">
        <v>36</v>
      </c>
      <c r="C131" s="81"/>
      <c r="E131" s="50">
        <v>78.125</v>
      </c>
      <c r="G131" s="50">
        <v>78</v>
      </c>
    </row>
    <row r="132" spans="1:7">
      <c r="A132" s="22" t="s">
        <v>77</v>
      </c>
      <c r="C132" s="81"/>
      <c r="E132" s="50">
        <v>89.170182841068893</v>
      </c>
      <c r="G132" s="50">
        <v>86</v>
      </c>
    </row>
    <row r="133" spans="1:7" ht="17.25">
      <c r="A133" s="185" t="s">
        <v>261</v>
      </c>
      <c r="C133" s="81"/>
      <c r="E133" s="50">
        <v>96</v>
      </c>
      <c r="G133" s="50">
        <v>91</v>
      </c>
    </row>
    <row r="135" spans="1:7">
      <c r="A135" s="1" t="s">
        <v>45</v>
      </c>
      <c r="B135" s="2"/>
      <c r="C135" s="3">
        <v>2011</v>
      </c>
      <c r="D135" s="4"/>
      <c r="E135" s="3">
        <v>2012</v>
      </c>
      <c r="G135" s="3">
        <v>2013</v>
      </c>
    </row>
    <row r="136" spans="1:7">
      <c r="A136" s="83" t="s">
        <v>46</v>
      </c>
      <c r="C136" s="21">
        <v>39904</v>
      </c>
      <c r="D136" s="20"/>
      <c r="E136" s="20">
        <v>27445.55</v>
      </c>
      <c r="G136" s="20">
        <f>SUM(G137:G139)</f>
        <v>21670.321158901323</v>
      </c>
    </row>
    <row r="137" spans="1:7">
      <c r="A137" s="22" t="s">
        <v>36</v>
      </c>
      <c r="C137" s="21">
        <v>15492</v>
      </c>
      <c r="D137" s="20"/>
      <c r="E137" s="20">
        <v>14929.82</v>
      </c>
      <c r="G137" s="20">
        <v>8868.005000000001</v>
      </c>
    </row>
    <row r="138" spans="1:7">
      <c r="A138" s="22" t="s">
        <v>37</v>
      </c>
      <c r="C138" s="21">
        <v>1784</v>
      </c>
      <c r="D138" s="20"/>
      <c r="E138" s="20">
        <v>1853.69</v>
      </c>
      <c r="G138" s="20">
        <v>2476.9382498104133</v>
      </c>
    </row>
    <row r="139" spans="1:7">
      <c r="A139" s="83" t="s">
        <v>38</v>
      </c>
      <c r="C139" s="21">
        <v>22628</v>
      </c>
      <c r="D139" s="20"/>
      <c r="E139" s="20">
        <v>10662.04</v>
      </c>
      <c r="G139" s="20">
        <v>10325.377909090908</v>
      </c>
    </row>
    <row r="140" spans="1:7">
      <c r="A140" s="83" t="s">
        <v>47</v>
      </c>
      <c r="C140" s="21">
        <v>414600</v>
      </c>
      <c r="D140" s="20"/>
      <c r="E140" s="20">
        <v>609595.82299999997</v>
      </c>
      <c r="G140" s="20">
        <f>SUM(G141:G143)</f>
        <v>549431.73778516322</v>
      </c>
    </row>
    <row r="141" spans="1:7">
      <c r="A141" s="22" t="s">
        <v>36</v>
      </c>
      <c r="C141" s="21">
        <v>96372</v>
      </c>
      <c r="D141" s="20"/>
      <c r="E141" s="20">
        <v>122618.4</v>
      </c>
      <c r="G141" s="20">
        <v>238390.64619999999</v>
      </c>
    </row>
    <row r="142" spans="1:7">
      <c r="A142" s="22" t="s">
        <v>37</v>
      </c>
      <c r="C142" s="21">
        <v>315476</v>
      </c>
      <c r="D142" s="20"/>
      <c r="E142" s="20">
        <v>483337.6</v>
      </c>
      <c r="G142" s="20">
        <v>307888.71158516326</v>
      </c>
    </row>
    <row r="143" spans="1:7">
      <c r="A143" s="83" t="s">
        <v>38</v>
      </c>
      <c r="C143" s="21">
        <v>2752</v>
      </c>
      <c r="D143" s="20"/>
      <c r="E143" s="20">
        <v>3639.8229999999999</v>
      </c>
      <c r="G143" s="20">
        <v>3152.38</v>
      </c>
    </row>
    <row r="144" spans="1:7">
      <c r="A144" s="83" t="s">
        <v>48</v>
      </c>
      <c r="C144" s="8"/>
      <c r="E144" s="8"/>
      <c r="G144" s="8"/>
    </row>
    <row r="145" spans="1:7">
      <c r="A145" s="83" t="s">
        <v>49</v>
      </c>
      <c r="C145" s="24">
        <v>0.76011452908069987</v>
      </c>
      <c r="D145" s="26"/>
      <c r="E145" s="24">
        <v>0.94710987728719664</v>
      </c>
      <c r="G145" s="100">
        <v>1</v>
      </c>
    </row>
    <row r="146" spans="1:7">
      <c r="A146" s="83" t="s">
        <v>50</v>
      </c>
      <c r="C146" s="20">
        <v>284909.83481600002</v>
      </c>
      <c r="E146" s="21">
        <v>516846.36959999998</v>
      </c>
      <c r="G146" s="99">
        <v>525733.16536788654</v>
      </c>
    </row>
    <row r="147" spans="1:7">
      <c r="A147" s="83" t="s">
        <v>51</v>
      </c>
      <c r="C147" s="8"/>
      <c r="E147" s="8"/>
      <c r="G147" s="8"/>
    </row>
    <row r="148" spans="1:7">
      <c r="A148" s="83" t="s">
        <v>49</v>
      </c>
      <c r="C148" s="24">
        <v>0.2727194786805317</v>
      </c>
      <c r="E148" s="24">
        <v>0.32672553528187959</v>
      </c>
      <c r="G148" s="24">
        <v>0.21</v>
      </c>
    </row>
    <row r="149" spans="1:7">
      <c r="A149" s="83" t="s">
        <v>52</v>
      </c>
      <c r="C149" s="20">
        <v>312276.46750000003</v>
      </c>
      <c r="E149" s="20">
        <v>245541.21799999999</v>
      </c>
      <c r="G149" s="20">
        <v>194352.91999999998</v>
      </c>
    </row>
    <row r="150" spans="1:7">
      <c r="C150" s="20"/>
      <c r="E150" s="21"/>
      <c r="G150" s="21"/>
    </row>
    <row r="151" spans="1:7">
      <c r="A151" s="1" t="s">
        <v>53</v>
      </c>
      <c r="B151" s="2"/>
      <c r="C151" s="3">
        <v>2011</v>
      </c>
      <c r="D151" s="4"/>
      <c r="E151" s="3">
        <v>2012</v>
      </c>
      <c r="G151" s="3">
        <v>2013</v>
      </c>
    </row>
    <row r="152" spans="1:7">
      <c r="A152" s="83" t="s">
        <v>54</v>
      </c>
      <c r="C152" s="20">
        <v>89</v>
      </c>
      <c r="E152" s="21">
        <v>91.266375545851531</v>
      </c>
      <c r="G152" s="21">
        <v>92</v>
      </c>
    </row>
    <row r="153" spans="1:7">
      <c r="A153" s="22" t="s">
        <v>36</v>
      </c>
      <c r="C153" s="20">
        <v>87</v>
      </c>
      <c r="E153" s="21">
        <v>88.793103448275858</v>
      </c>
      <c r="G153" s="21">
        <v>91</v>
      </c>
    </row>
    <row r="154" spans="1:7">
      <c r="A154" s="83" t="s">
        <v>38</v>
      </c>
      <c r="C154" s="20">
        <v>90</v>
      </c>
      <c r="E154" s="21">
        <v>92.105263157894726</v>
      </c>
      <c r="G154" s="21">
        <v>93</v>
      </c>
    </row>
    <row r="155" spans="1:7">
      <c r="A155" s="83" t="s">
        <v>55</v>
      </c>
      <c r="C155" s="20">
        <v>103</v>
      </c>
      <c r="E155" s="21">
        <f>E156+E157</f>
        <v>94</v>
      </c>
      <c r="G155" s="21">
        <v>91</v>
      </c>
    </row>
    <row r="156" spans="1:7">
      <c r="A156" s="22" t="s">
        <v>36</v>
      </c>
      <c r="C156" s="20">
        <v>14</v>
      </c>
      <c r="E156" s="21">
        <v>11</v>
      </c>
      <c r="G156" s="21">
        <v>11</v>
      </c>
    </row>
    <row r="157" spans="1:7">
      <c r="A157" s="83" t="s">
        <v>38</v>
      </c>
      <c r="C157" s="20">
        <v>89</v>
      </c>
      <c r="E157" s="21">
        <v>83</v>
      </c>
      <c r="G157" s="21">
        <v>80</v>
      </c>
    </row>
    <row r="158" spans="1:7" ht="30">
      <c r="A158" s="19" t="s">
        <v>56</v>
      </c>
      <c r="C158" s="20">
        <v>38</v>
      </c>
      <c r="E158" s="21">
        <v>41.489361702127653</v>
      </c>
      <c r="G158" s="21">
        <v>51</v>
      </c>
    </row>
    <row r="159" spans="1:7">
      <c r="A159" s="22" t="s">
        <v>36</v>
      </c>
      <c r="C159" s="20">
        <v>50</v>
      </c>
      <c r="E159" s="21">
        <v>45.454545454545453</v>
      </c>
      <c r="G159" s="21">
        <v>64</v>
      </c>
    </row>
    <row r="160" spans="1:7">
      <c r="A160" s="83" t="s">
        <v>38</v>
      </c>
      <c r="C160" s="20">
        <v>36</v>
      </c>
      <c r="E160" s="21">
        <v>40.963855421686745</v>
      </c>
      <c r="G160" s="21">
        <v>49</v>
      </c>
    </row>
    <row r="161" spans="1:7">
      <c r="C161" s="20"/>
      <c r="E161" s="21"/>
      <c r="G161" s="21"/>
    </row>
    <row r="162" spans="1:7">
      <c r="A162" s="1" t="s">
        <v>57</v>
      </c>
      <c r="B162" s="2"/>
      <c r="C162" s="3">
        <v>2011</v>
      </c>
      <c r="D162" s="4"/>
      <c r="E162" s="3">
        <v>2012</v>
      </c>
      <c r="G162" s="3">
        <v>2013</v>
      </c>
    </row>
    <row r="163" spans="1:7">
      <c r="A163" s="34" t="s">
        <v>228</v>
      </c>
      <c r="C163" s="27">
        <v>86</v>
      </c>
      <c r="E163" s="27">
        <v>89.397089397089402</v>
      </c>
      <c r="G163" s="163">
        <v>92.37</v>
      </c>
    </row>
    <row r="164" spans="1:7">
      <c r="A164" s="34" t="s">
        <v>229</v>
      </c>
      <c r="C164" s="81"/>
      <c r="E164" s="81"/>
      <c r="G164" s="163">
        <v>65</v>
      </c>
    </row>
    <row r="165" spans="1:7">
      <c r="A165" s="143" t="s">
        <v>36</v>
      </c>
      <c r="C165" s="81"/>
      <c r="E165" s="81"/>
      <c r="G165" s="163">
        <v>98</v>
      </c>
    </row>
    <row r="166" spans="1:7">
      <c r="A166" s="143" t="s">
        <v>77</v>
      </c>
      <c r="C166" s="81"/>
      <c r="E166" s="81"/>
      <c r="G166" s="163">
        <v>63</v>
      </c>
    </row>
    <row r="167" spans="1:7">
      <c r="A167" s="34" t="s">
        <v>38</v>
      </c>
      <c r="C167" s="81"/>
      <c r="E167" s="81"/>
      <c r="G167" s="163">
        <v>67</v>
      </c>
    </row>
    <row r="168" spans="1:7">
      <c r="A168" s="83" t="s">
        <v>58</v>
      </c>
      <c r="C168" s="27">
        <v>448</v>
      </c>
      <c r="E168" s="27">
        <v>586</v>
      </c>
      <c r="G168" s="163">
        <v>605</v>
      </c>
    </row>
    <row r="169" spans="1:7">
      <c r="A169" s="83" t="s">
        <v>59</v>
      </c>
      <c r="C169" s="27">
        <v>23</v>
      </c>
      <c r="E169" s="27">
        <v>30.457380457380456</v>
      </c>
      <c r="G169" s="163">
        <v>32.49</v>
      </c>
    </row>
    <row r="170" spans="1:7">
      <c r="A170" s="83" t="s">
        <v>60</v>
      </c>
      <c r="C170" s="27">
        <v>95</v>
      </c>
      <c r="E170" s="27">
        <v>139</v>
      </c>
      <c r="G170" s="163">
        <v>95</v>
      </c>
    </row>
    <row r="171" spans="1:7">
      <c r="A171" s="83" t="s">
        <v>161</v>
      </c>
      <c r="C171" s="27">
        <v>0</v>
      </c>
      <c r="E171" s="27">
        <v>1</v>
      </c>
      <c r="G171" s="163">
        <v>0</v>
      </c>
    </row>
    <row r="172" spans="1:7">
      <c r="A172" s="34" t="s">
        <v>270</v>
      </c>
      <c r="C172" s="28">
        <v>83</v>
      </c>
      <c r="E172" s="28">
        <v>52</v>
      </c>
      <c r="G172" s="163">
        <v>87</v>
      </c>
    </row>
    <row r="173" spans="1:7">
      <c r="A173" s="83" t="s">
        <v>61</v>
      </c>
      <c r="C173" s="27">
        <v>129</v>
      </c>
      <c r="E173" s="27">
        <v>131</v>
      </c>
      <c r="G173" s="163">
        <v>97</v>
      </c>
    </row>
    <row r="174" spans="1:7">
      <c r="A174" s="185" t="s">
        <v>277</v>
      </c>
      <c r="C174" s="29">
        <v>1.5</v>
      </c>
      <c r="E174" s="29">
        <v>2.32874992307692</v>
      </c>
      <c r="G174" s="164">
        <v>0.68</v>
      </c>
    </row>
    <row r="176" spans="1:7">
      <c r="A176" s="1" t="s">
        <v>63</v>
      </c>
      <c r="B176" s="2"/>
      <c r="C176" s="3">
        <v>2011</v>
      </c>
      <c r="D176" s="4"/>
      <c r="E176" s="3">
        <v>2012</v>
      </c>
      <c r="G176" s="3">
        <v>2013</v>
      </c>
    </row>
    <row r="177" spans="1:7">
      <c r="A177" s="83" t="s">
        <v>64</v>
      </c>
      <c r="C177" s="7">
        <v>44</v>
      </c>
      <c r="D177" s="6"/>
      <c r="E177" s="7">
        <v>18</v>
      </c>
      <c r="G177" s="43">
        <v>21</v>
      </c>
    </row>
    <row r="178" spans="1:7">
      <c r="A178" s="83" t="s">
        <v>65</v>
      </c>
      <c r="C178" s="7">
        <v>5</v>
      </c>
      <c r="D178" s="6"/>
      <c r="E178" s="7">
        <v>1</v>
      </c>
      <c r="G178" s="43">
        <v>3</v>
      </c>
    </row>
    <row r="179" spans="1:7">
      <c r="A179" s="83" t="s">
        <v>66</v>
      </c>
      <c r="C179" s="7">
        <v>2</v>
      </c>
      <c r="D179" s="6"/>
      <c r="E179" s="7">
        <v>0</v>
      </c>
      <c r="G179" s="43">
        <v>1</v>
      </c>
    </row>
    <row r="180" spans="1:7">
      <c r="A180" s="83" t="s">
        <v>67</v>
      </c>
      <c r="C180" s="6">
        <v>3</v>
      </c>
      <c r="D180" s="6"/>
      <c r="E180" s="7">
        <v>1</v>
      </c>
      <c r="G180" s="43">
        <v>2</v>
      </c>
    </row>
    <row r="181" spans="1:7">
      <c r="A181" s="83" t="s">
        <v>68</v>
      </c>
      <c r="C181" s="7">
        <v>0</v>
      </c>
      <c r="D181" s="6"/>
      <c r="E181" s="7">
        <v>0</v>
      </c>
      <c r="G181" s="43">
        <v>0</v>
      </c>
    </row>
    <row r="182" spans="1:7">
      <c r="A182" s="83" t="s">
        <v>69</v>
      </c>
      <c r="C182" s="7">
        <v>0</v>
      </c>
      <c r="D182" s="6"/>
      <c r="E182" s="7">
        <v>0</v>
      </c>
      <c r="G182" s="43">
        <v>0</v>
      </c>
    </row>
    <row r="183" spans="1:7">
      <c r="A183" s="83" t="s">
        <v>70</v>
      </c>
      <c r="C183" s="7">
        <v>24</v>
      </c>
      <c r="D183" s="6"/>
      <c r="E183" s="7">
        <v>11</v>
      </c>
      <c r="G183" s="43">
        <v>11</v>
      </c>
    </row>
    <row r="184" spans="1:7">
      <c r="A184" s="83" t="s">
        <v>66</v>
      </c>
      <c r="C184" s="7">
        <v>10</v>
      </c>
      <c r="D184" s="6"/>
      <c r="E184" s="7">
        <v>10</v>
      </c>
      <c r="G184" s="43">
        <v>5</v>
      </c>
    </row>
    <row r="185" spans="1:7">
      <c r="A185" s="83" t="s">
        <v>67</v>
      </c>
      <c r="C185" s="7">
        <v>4</v>
      </c>
      <c r="D185" s="6"/>
      <c r="E185" s="7">
        <v>1</v>
      </c>
      <c r="G185" s="43">
        <v>1</v>
      </c>
    </row>
    <row r="186" spans="1:7">
      <c r="A186" s="83" t="s">
        <v>68</v>
      </c>
      <c r="C186" s="7">
        <v>8</v>
      </c>
      <c r="D186" s="6"/>
      <c r="E186" s="7">
        <v>0</v>
      </c>
      <c r="G186" s="43">
        <v>1</v>
      </c>
    </row>
    <row r="187" spans="1:7">
      <c r="A187" s="83" t="s">
        <v>69</v>
      </c>
      <c r="C187" s="7">
        <v>2</v>
      </c>
      <c r="D187" s="6"/>
      <c r="E187" s="7">
        <v>0</v>
      </c>
      <c r="G187" s="43">
        <v>4</v>
      </c>
    </row>
    <row r="188" spans="1:7">
      <c r="A188" s="83" t="s">
        <v>71</v>
      </c>
      <c r="C188" s="7">
        <v>15</v>
      </c>
      <c r="D188" s="6"/>
      <c r="E188" s="7">
        <v>6</v>
      </c>
      <c r="G188" s="43">
        <v>7</v>
      </c>
    </row>
    <row r="189" spans="1:7">
      <c r="A189" s="83" t="s">
        <v>66</v>
      </c>
      <c r="C189" s="7">
        <v>7</v>
      </c>
      <c r="D189" s="6"/>
      <c r="E189" s="7">
        <v>5</v>
      </c>
      <c r="G189" s="43">
        <v>3</v>
      </c>
    </row>
    <row r="190" spans="1:7">
      <c r="A190" s="83" t="s">
        <v>67</v>
      </c>
      <c r="C190" s="7">
        <v>7</v>
      </c>
      <c r="D190" s="6"/>
      <c r="E190" s="7">
        <v>1</v>
      </c>
      <c r="G190" s="43">
        <v>4</v>
      </c>
    </row>
    <row r="191" spans="1:7">
      <c r="A191" s="83" t="s">
        <v>68</v>
      </c>
      <c r="C191" s="7">
        <v>1</v>
      </c>
      <c r="D191" s="6"/>
      <c r="E191" s="7">
        <v>0</v>
      </c>
      <c r="G191" s="43">
        <v>0</v>
      </c>
    </row>
    <row r="192" spans="1:7">
      <c r="A192" s="83" t="s">
        <v>69</v>
      </c>
      <c r="C192" s="7">
        <v>0</v>
      </c>
      <c r="D192" s="6"/>
      <c r="E192" s="7">
        <v>0</v>
      </c>
      <c r="G192" s="43">
        <v>0</v>
      </c>
    </row>
    <row r="193" spans="1:7">
      <c r="A193" s="83" t="s">
        <v>72</v>
      </c>
      <c r="C193" s="7">
        <v>1.21</v>
      </c>
      <c r="D193" s="6"/>
      <c r="E193" s="165">
        <v>0.22</v>
      </c>
      <c r="G193" s="43">
        <v>0.7</v>
      </c>
    </row>
    <row r="194" spans="1:7">
      <c r="A194" s="83" t="s">
        <v>66</v>
      </c>
      <c r="C194" s="7">
        <v>1.75</v>
      </c>
      <c r="D194" s="6"/>
      <c r="E194" s="165">
        <v>0</v>
      </c>
      <c r="G194" s="43">
        <v>0.81</v>
      </c>
    </row>
    <row r="195" spans="1:7">
      <c r="A195" s="83" t="s">
        <v>67</v>
      </c>
      <c r="C195" s="7">
        <v>1.95</v>
      </c>
      <c r="D195" s="6"/>
      <c r="E195" s="7">
        <v>0.64</v>
      </c>
      <c r="G195" s="43">
        <v>1.35</v>
      </c>
    </row>
    <row r="196" spans="1:7">
      <c r="A196" s="83" t="s">
        <v>68</v>
      </c>
      <c r="C196" s="7">
        <v>0</v>
      </c>
      <c r="D196" s="6"/>
      <c r="E196" s="7">
        <v>0</v>
      </c>
      <c r="G196" s="43">
        <v>0</v>
      </c>
    </row>
    <row r="197" spans="1:7">
      <c r="A197" s="83" t="s">
        <v>69</v>
      </c>
      <c r="C197" s="7">
        <v>0</v>
      </c>
      <c r="D197" s="6"/>
      <c r="E197" s="7">
        <v>0</v>
      </c>
      <c r="G197" s="43">
        <v>0</v>
      </c>
    </row>
    <row r="199" spans="1:7">
      <c r="A199" s="1" t="s">
        <v>73</v>
      </c>
      <c r="B199" s="2"/>
      <c r="C199" s="3">
        <v>2011</v>
      </c>
      <c r="D199" s="4"/>
      <c r="E199" s="3">
        <v>2012</v>
      </c>
      <c r="G199" s="3">
        <v>2013</v>
      </c>
    </row>
    <row r="200" spans="1:7">
      <c r="A200" s="83" t="s">
        <v>65</v>
      </c>
      <c r="C200" s="6">
        <v>236</v>
      </c>
      <c r="D200" s="6"/>
      <c r="E200" s="7">
        <v>214</v>
      </c>
      <c r="G200" s="6">
        <v>171</v>
      </c>
    </row>
    <row r="201" spans="1:7">
      <c r="A201" s="83" t="s">
        <v>66</v>
      </c>
      <c r="C201" s="6">
        <v>44</v>
      </c>
      <c r="D201" s="6"/>
      <c r="E201" s="7">
        <v>48</v>
      </c>
      <c r="G201" s="43">
        <v>29</v>
      </c>
    </row>
    <row r="202" spans="1:7">
      <c r="A202" s="83" t="s">
        <v>67</v>
      </c>
      <c r="C202" s="6">
        <v>121</v>
      </c>
      <c r="D202" s="6"/>
      <c r="E202" s="7">
        <v>130</v>
      </c>
      <c r="G202" s="43">
        <v>110</v>
      </c>
    </row>
    <row r="203" spans="1:7">
      <c r="A203" s="83" t="s">
        <v>68</v>
      </c>
      <c r="C203" s="6">
        <v>22</v>
      </c>
      <c r="D203" s="6"/>
      <c r="E203" s="7">
        <v>16</v>
      </c>
      <c r="G203" s="43">
        <v>13</v>
      </c>
    </row>
    <row r="204" spans="1:7">
      <c r="A204" s="83" t="s">
        <v>69</v>
      </c>
      <c r="C204" s="6">
        <v>49</v>
      </c>
      <c r="D204" s="6"/>
      <c r="E204" s="7">
        <v>20</v>
      </c>
      <c r="G204" s="43">
        <v>19</v>
      </c>
    </row>
    <row r="205" spans="1:7">
      <c r="A205" s="83" t="s">
        <v>70</v>
      </c>
      <c r="C205" s="6">
        <v>124</v>
      </c>
      <c r="D205" s="6"/>
      <c r="E205" s="7">
        <v>103</v>
      </c>
      <c r="G205" s="43">
        <v>90</v>
      </c>
    </row>
    <row r="206" spans="1:7">
      <c r="A206" s="83" t="s">
        <v>66</v>
      </c>
      <c r="C206" s="6">
        <v>50</v>
      </c>
      <c r="D206" s="6"/>
      <c r="E206" s="7">
        <v>56</v>
      </c>
      <c r="G206" s="43">
        <v>39</v>
      </c>
    </row>
    <row r="207" spans="1:7">
      <c r="A207" s="83" t="s">
        <v>67</v>
      </c>
      <c r="C207" s="7">
        <v>38</v>
      </c>
      <c r="D207" s="6"/>
      <c r="E207" s="7">
        <v>24</v>
      </c>
      <c r="G207" s="43">
        <v>30</v>
      </c>
    </row>
    <row r="208" spans="1:7">
      <c r="A208" s="83" t="s">
        <v>68</v>
      </c>
      <c r="C208" s="7">
        <v>8</v>
      </c>
      <c r="D208" s="6"/>
      <c r="E208" s="7">
        <v>4</v>
      </c>
      <c r="G208" s="43">
        <v>4</v>
      </c>
    </row>
    <row r="209" spans="1:7">
      <c r="A209" s="83" t="s">
        <v>69</v>
      </c>
      <c r="C209" s="7">
        <v>28</v>
      </c>
      <c r="D209" s="6"/>
      <c r="E209" s="7">
        <v>19</v>
      </c>
      <c r="G209" s="43">
        <v>17</v>
      </c>
    </row>
    <row r="210" spans="1:7">
      <c r="A210" s="185" t="s">
        <v>280</v>
      </c>
      <c r="C210" s="7">
        <v>2.2999999999999998</v>
      </c>
      <c r="D210" s="6"/>
      <c r="E210" s="166">
        <v>2</v>
      </c>
      <c r="G210" s="43">
        <v>1.7</v>
      </c>
    </row>
    <row r="211" spans="1:7">
      <c r="A211" s="83" t="s">
        <v>66</v>
      </c>
      <c r="C211" s="7">
        <v>1.7</v>
      </c>
      <c r="D211" s="6"/>
      <c r="E211" s="7">
        <v>1.6</v>
      </c>
      <c r="G211" s="43">
        <v>1</v>
      </c>
    </row>
    <row r="212" spans="1:7">
      <c r="A212" s="83" t="s">
        <v>67</v>
      </c>
      <c r="C212" s="7">
        <v>2.9</v>
      </c>
      <c r="D212" s="6"/>
      <c r="E212" s="7">
        <v>3.4</v>
      </c>
      <c r="G212" s="43">
        <v>3.1</v>
      </c>
    </row>
    <row r="213" spans="1:7">
      <c r="A213" s="83" t="s">
        <v>68</v>
      </c>
      <c r="C213" s="7">
        <v>2</v>
      </c>
      <c r="D213" s="6"/>
      <c r="E213" s="7">
        <v>1.6</v>
      </c>
      <c r="G213" s="43">
        <v>1.3</v>
      </c>
    </row>
    <row r="214" spans="1:7">
      <c r="A214" s="83" t="s">
        <v>69</v>
      </c>
      <c r="C214" s="7">
        <v>1.9</v>
      </c>
      <c r="D214" s="6"/>
      <c r="E214" s="7">
        <v>0.7</v>
      </c>
      <c r="G214" s="43">
        <v>0.7</v>
      </c>
    </row>
    <row r="215" spans="1:7">
      <c r="A215" s="83" t="s">
        <v>75</v>
      </c>
      <c r="C215" s="7">
        <v>79</v>
      </c>
      <c r="D215" s="6"/>
      <c r="E215" s="6">
        <v>85</v>
      </c>
      <c r="G215" s="43">
        <v>84</v>
      </c>
    </row>
    <row r="216" spans="1:7">
      <c r="A216" s="83" t="s">
        <v>76</v>
      </c>
      <c r="C216" s="7">
        <v>82</v>
      </c>
      <c r="D216" s="6"/>
      <c r="E216" s="6">
        <v>90</v>
      </c>
      <c r="G216" s="43">
        <v>88</v>
      </c>
    </row>
    <row r="217" spans="1:7">
      <c r="A217" s="85" t="s">
        <v>145</v>
      </c>
      <c r="C217" s="9">
        <v>99</v>
      </c>
      <c r="D217" s="9"/>
      <c r="E217" s="9">
        <v>99.6</v>
      </c>
      <c r="F217" s="180"/>
      <c r="G217" s="108">
        <v>99.6</v>
      </c>
    </row>
    <row r="218" spans="1:7">
      <c r="A218" s="85" t="s">
        <v>36</v>
      </c>
      <c r="C218" s="9">
        <v>98.5</v>
      </c>
      <c r="D218" s="9"/>
      <c r="E218" s="9">
        <v>98.5</v>
      </c>
      <c r="F218" s="180"/>
      <c r="G218" s="108">
        <v>98.5</v>
      </c>
    </row>
    <row r="219" spans="1:7">
      <c r="A219" s="85" t="s">
        <v>77</v>
      </c>
      <c r="C219" s="9">
        <v>99.8</v>
      </c>
      <c r="D219" s="9"/>
      <c r="E219" s="9">
        <v>99.8</v>
      </c>
      <c r="F219" s="180"/>
      <c r="G219" s="108">
        <v>99.8</v>
      </c>
    </row>
    <row r="220" spans="1:7">
      <c r="A220" s="85" t="s">
        <v>38</v>
      </c>
      <c r="C220" s="9">
        <v>99</v>
      </c>
      <c r="D220" s="9"/>
      <c r="E220" s="9">
        <v>99</v>
      </c>
      <c r="F220" s="180"/>
      <c r="G220" s="108">
        <v>99</v>
      </c>
    </row>
    <row r="221" spans="1:7" ht="30">
      <c r="A221" s="63" t="s">
        <v>268</v>
      </c>
      <c r="C221" s="9">
        <v>8</v>
      </c>
      <c r="D221" s="6"/>
      <c r="E221" s="9">
        <v>8.8357588357588366</v>
      </c>
      <c r="F221" s="85"/>
      <c r="G221" s="108">
        <v>8.4854994629430696</v>
      </c>
    </row>
    <row r="222" spans="1:7">
      <c r="A222" s="85" t="s">
        <v>36</v>
      </c>
      <c r="C222" s="9">
        <v>34</v>
      </c>
      <c r="D222" s="6"/>
      <c r="E222" s="9">
        <v>35.384615384615387</v>
      </c>
      <c r="F222" s="85"/>
      <c r="G222" s="108">
        <v>38.461538461538503</v>
      </c>
    </row>
    <row r="223" spans="1:7">
      <c r="A223" s="85" t="s">
        <v>77</v>
      </c>
      <c r="C223" s="9">
        <v>5</v>
      </c>
      <c r="D223" s="6"/>
      <c r="E223" s="9">
        <v>7.0152217074784913</v>
      </c>
      <c r="F223" s="85"/>
      <c r="G223" s="108">
        <v>6.5023956194387402</v>
      </c>
    </row>
    <row r="224" spans="1:7">
      <c r="A224" s="85" t="s">
        <v>38</v>
      </c>
      <c r="C224" s="9">
        <v>15</v>
      </c>
      <c r="D224" s="6"/>
      <c r="E224" s="9">
        <v>11.781609195402298</v>
      </c>
      <c r="F224" s="85"/>
      <c r="G224" s="108">
        <v>11.3095238095238</v>
      </c>
    </row>
    <row r="225" spans="1:8">
      <c r="A225" s="85" t="s">
        <v>79</v>
      </c>
      <c r="C225" s="16">
        <v>1.8</v>
      </c>
      <c r="D225" s="6"/>
      <c r="E225" s="6">
        <v>2.5</v>
      </c>
      <c r="F225" s="85"/>
      <c r="G225" s="109">
        <v>2.2000000000000002</v>
      </c>
    </row>
    <row r="226" spans="1:8" ht="32.25">
      <c r="A226" s="64" t="s">
        <v>262</v>
      </c>
      <c r="C226" s="9">
        <v>96</v>
      </c>
      <c r="D226" s="6"/>
      <c r="E226" s="108">
        <v>96</v>
      </c>
      <c r="F226" s="85"/>
      <c r="G226" s="108">
        <v>93</v>
      </c>
    </row>
    <row r="227" spans="1:8" ht="15.75" customHeight="1"/>
    <row r="228" spans="1:8">
      <c r="A228" s="1" t="s">
        <v>80</v>
      </c>
      <c r="B228" s="2"/>
      <c r="C228" s="3">
        <v>2011</v>
      </c>
      <c r="D228" s="4"/>
      <c r="E228" s="3">
        <v>2012</v>
      </c>
      <c r="G228" s="3">
        <v>2013</v>
      </c>
    </row>
    <row r="229" spans="1:8">
      <c r="A229" s="19" t="s">
        <v>81</v>
      </c>
      <c r="B229" s="83"/>
      <c r="C229" s="83">
        <v>221</v>
      </c>
      <c r="E229" s="7">
        <v>325</v>
      </c>
      <c r="G229" s="7">
        <v>324</v>
      </c>
    </row>
    <row r="230" spans="1:8">
      <c r="A230" s="19" t="s">
        <v>82</v>
      </c>
      <c r="B230" s="83"/>
      <c r="C230" s="83">
        <v>29</v>
      </c>
      <c r="D230" s="83"/>
      <c r="E230" s="85">
        <v>53</v>
      </c>
      <c r="G230" s="85">
        <v>60</v>
      </c>
      <c r="H230" s="184"/>
    </row>
    <row r="231" spans="1:8">
      <c r="A231" s="19" t="s">
        <v>83</v>
      </c>
      <c r="B231" s="83"/>
      <c r="C231" s="83">
        <v>40</v>
      </c>
      <c r="D231" s="83"/>
      <c r="E231" s="85">
        <v>53</v>
      </c>
      <c r="G231" s="85">
        <v>42</v>
      </c>
    </row>
    <row r="232" spans="1:8">
      <c r="A232" s="19" t="s">
        <v>84</v>
      </c>
      <c r="B232" s="83"/>
      <c r="C232" s="83">
        <v>9</v>
      </c>
      <c r="D232" s="83"/>
      <c r="E232" s="83">
        <v>7</v>
      </c>
      <c r="G232" s="83">
        <v>5</v>
      </c>
    </row>
    <row r="233" spans="1:8" ht="30">
      <c r="A233" s="19" t="s">
        <v>85</v>
      </c>
      <c r="B233" s="83"/>
      <c r="C233" s="83">
        <v>119</v>
      </c>
      <c r="D233" s="83"/>
      <c r="E233" s="83">
        <v>140</v>
      </c>
      <c r="G233" s="34">
        <v>178</v>
      </c>
    </row>
    <row r="234" spans="1:8" ht="30">
      <c r="A234" s="19" t="s">
        <v>86</v>
      </c>
      <c r="B234" s="83"/>
      <c r="C234" s="83">
        <v>100</v>
      </c>
      <c r="D234" s="83"/>
      <c r="E234" s="83">
        <v>100</v>
      </c>
      <c r="G234" s="83">
        <v>100</v>
      </c>
    </row>
    <row r="235" spans="1:8" ht="30">
      <c r="A235" s="19" t="s">
        <v>87</v>
      </c>
      <c r="B235" s="83"/>
      <c r="C235" s="83">
        <v>0</v>
      </c>
      <c r="D235" s="83"/>
      <c r="E235" s="7">
        <v>0</v>
      </c>
      <c r="G235" s="7">
        <v>0</v>
      </c>
    </row>
    <row r="236" spans="1:8">
      <c r="A236" s="11"/>
    </row>
    <row r="237" spans="1:8">
      <c r="A237" s="1" t="s">
        <v>88</v>
      </c>
      <c r="B237" s="2"/>
      <c r="C237" s="3">
        <v>2011</v>
      </c>
      <c r="D237" s="4"/>
      <c r="E237" s="3">
        <v>2012</v>
      </c>
      <c r="G237" s="3">
        <v>2013</v>
      </c>
    </row>
    <row r="238" spans="1:8">
      <c r="A238" s="83" t="s">
        <v>89</v>
      </c>
      <c r="C238" s="14">
        <v>44104</v>
      </c>
      <c r="E238" s="14">
        <f>39119+4786</f>
        <v>43905</v>
      </c>
      <c r="G238" s="14">
        <v>43087</v>
      </c>
    </row>
    <row r="239" spans="1:8">
      <c r="A239" s="83" t="s">
        <v>90</v>
      </c>
      <c r="C239" s="14">
        <v>10333</v>
      </c>
      <c r="E239" s="15">
        <v>9697</v>
      </c>
      <c r="G239" s="15">
        <v>9597</v>
      </c>
    </row>
    <row r="240" spans="1:8">
      <c r="A240" s="83" t="s">
        <v>91</v>
      </c>
      <c r="C240" s="14">
        <v>8322</v>
      </c>
      <c r="E240" s="15">
        <v>9791</v>
      </c>
      <c r="G240" s="15">
        <v>9432</v>
      </c>
    </row>
    <row r="241" spans="1:7">
      <c r="A241" s="83" t="s">
        <v>230</v>
      </c>
      <c r="C241" s="14">
        <v>11679</v>
      </c>
      <c r="E241" s="15">
        <v>11162</v>
      </c>
      <c r="G241" s="15">
        <v>10025</v>
      </c>
    </row>
    <row r="242" spans="1:7">
      <c r="A242" s="83" t="s">
        <v>93</v>
      </c>
      <c r="C242" s="14">
        <v>4404</v>
      </c>
      <c r="E242" s="15">
        <v>3946</v>
      </c>
      <c r="G242" s="15">
        <v>3826</v>
      </c>
    </row>
    <row r="243" spans="1:7">
      <c r="A243" s="83" t="s">
        <v>94</v>
      </c>
      <c r="C243" s="14">
        <v>1319</v>
      </c>
      <c r="E243" s="15">
        <v>1199</v>
      </c>
      <c r="G243" s="15">
        <v>1178</v>
      </c>
    </row>
    <row r="244" spans="1:7">
      <c r="A244" s="83" t="s">
        <v>95</v>
      </c>
      <c r="C244" s="14">
        <v>4501</v>
      </c>
      <c r="E244" s="15">
        <v>4977</v>
      </c>
      <c r="G244" s="15">
        <v>5793</v>
      </c>
    </row>
    <row r="245" spans="1:7">
      <c r="A245" s="83" t="s">
        <v>96</v>
      </c>
      <c r="C245" s="14">
        <v>3546</v>
      </c>
      <c r="E245" s="15">
        <v>3133</v>
      </c>
      <c r="G245" s="15">
        <v>3236</v>
      </c>
    </row>
    <row r="246" spans="1:7">
      <c r="A246" s="34" t="s">
        <v>97</v>
      </c>
      <c r="B246" s="35"/>
      <c r="C246" s="33"/>
      <c r="D246" s="36"/>
      <c r="E246" s="33"/>
      <c r="F246" s="37"/>
      <c r="G246" s="33"/>
    </row>
    <row r="247" spans="1:7">
      <c r="A247" s="83" t="s">
        <v>98</v>
      </c>
      <c r="B247" s="35"/>
      <c r="C247" s="39">
        <v>99</v>
      </c>
      <c r="D247" s="36"/>
      <c r="E247" s="39">
        <f>(43582/$E$238)*100</f>
        <v>99.264320692404056</v>
      </c>
      <c r="F247" s="37"/>
      <c r="G247" s="39">
        <v>99</v>
      </c>
    </row>
    <row r="248" spans="1:7">
      <c r="A248" s="83" t="s">
        <v>99</v>
      </c>
      <c r="B248" s="35"/>
      <c r="C248" s="39">
        <v>1</v>
      </c>
      <c r="D248" s="36"/>
      <c r="E248" s="39">
        <f>(323/$E$238)*100</f>
        <v>0.7356793075959458</v>
      </c>
      <c r="F248" s="37"/>
      <c r="G248" s="39">
        <v>1</v>
      </c>
    </row>
    <row r="249" spans="1:7">
      <c r="A249" s="35" t="s">
        <v>100</v>
      </c>
      <c r="B249" s="35"/>
      <c r="C249" s="40"/>
      <c r="D249" s="36"/>
      <c r="E249" s="33"/>
      <c r="F249" s="37"/>
      <c r="G249" s="33"/>
    </row>
    <row r="250" spans="1:7">
      <c r="A250" s="83" t="s">
        <v>101</v>
      </c>
      <c r="B250" s="35"/>
      <c r="C250" s="39">
        <v>5</v>
      </c>
      <c r="D250" s="36"/>
      <c r="E250" s="39">
        <f>((153+1760+285)/$E$238)*100</f>
        <v>5.0062635235166839</v>
      </c>
      <c r="F250" s="37"/>
      <c r="G250" s="39">
        <v>4.9000000000000004</v>
      </c>
    </row>
    <row r="251" spans="1:7">
      <c r="A251" s="35" t="s">
        <v>102</v>
      </c>
      <c r="B251" s="37"/>
      <c r="C251" s="39">
        <v>37</v>
      </c>
      <c r="D251" s="36"/>
      <c r="E251" s="39">
        <f>((11568+3921)/$E$238)*100</f>
        <v>35.278442090878031</v>
      </c>
      <c r="F251" s="37"/>
      <c r="G251" s="39">
        <v>35</v>
      </c>
    </row>
    <row r="252" spans="1:7">
      <c r="A252" s="35" t="s">
        <v>103</v>
      </c>
      <c r="B252" s="41"/>
      <c r="C252" s="45">
        <v>58</v>
      </c>
      <c r="D252" s="44"/>
      <c r="E252" s="45">
        <f>((25643+575)/$E$238)*100</f>
        <v>59.71529438560529</v>
      </c>
      <c r="F252" s="34"/>
      <c r="G252" s="45">
        <v>60.1</v>
      </c>
    </row>
    <row r="253" spans="1:7">
      <c r="A253" s="35" t="s">
        <v>104</v>
      </c>
      <c r="B253" s="41"/>
      <c r="C253" s="40"/>
      <c r="D253" s="36"/>
      <c r="E253" s="33"/>
      <c r="F253" s="34"/>
      <c r="G253" s="33"/>
    </row>
    <row r="254" spans="1:7">
      <c r="A254" s="83" t="s">
        <v>105</v>
      </c>
      <c r="B254" s="41"/>
      <c r="C254" s="46">
        <v>17</v>
      </c>
      <c r="D254" s="43"/>
      <c r="E254" s="46">
        <f>(7147/$E$238)*100</f>
        <v>16.278328208632274</v>
      </c>
      <c r="F254" s="34"/>
      <c r="G254" s="46">
        <v>16</v>
      </c>
    </row>
    <row r="255" spans="1:7">
      <c r="A255" s="35" t="s">
        <v>106</v>
      </c>
      <c r="B255" s="41"/>
      <c r="C255" s="46">
        <v>31</v>
      </c>
      <c r="D255" s="43"/>
      <c r="E255" s="46">
        <f>(13614/$E$238)*100</f>
        <v>31.007857874957296</v>
      </c>
      <c r="F255" s="34"/>
      <c r="G255" s="46">
        <v>31</v>
      </c>
    </row>
    <row r="256" spans="1:7">
      <c r="A256" s="37" t="s">
        <v>279</v>
      </c>
      <c r="C256" s="46">
        <v>29</v>
      </c>
      <c r="D256" s="6"/>
      <c r="E256" s="46">
        <f>(12769/$E$238)*100</f>
        <v>29.083247921649015</v>
      </c>
      <c r="G256" s="46">
        <v>29</v>
      </c>
    </row>
    <row r="257" spans="1:7">
      <c r="A257" s="34" t="s">
        <v>108</v>
      </c>
      <c r="C257" s="46">
        <v>23</v>
      </c>
      <c r="D257" s="6"/>
      <c r="E257" s="46">
        <f>(10375/$E$238)*100</f>
        <v>23.630565994761415</v>
      </c>
      <c r="G257" s="46">
        <v>24</v>
      </c>
    </row>
    <row r="258" spans="1:7">
      <c r="A258" s="34" t="s">
        <v>109</v>
      </c>
      <c r="C258" s="40"/>
      <c r="D258" s="36"/>
      <c r="E258" s="33"/>
      <c r="G258" s="33"/>
    </row>
    <row r="259" spans="1:7">
      <c r="A259" s="34" t="s">
        <v>110</v>
      </c>
      <c r="C259" s="46">
        <v>89</v>
      </c>
      <c r="E259" s="46">
        <f>(39119/$E$238)*100</f>
        <v>89.099191436055108</v>
      </c>
      <c r="G259" s="46">
        <v>89</v>
      </c>
    </row>
    <row r="260" spans="1:7">
      <c r="A260" s="34" t="s">
        <v>111</v>
      </c>
      <c r="C260" s="46">
        <v>11</v>
      </c>
      <c r="E260" s="46">
        <f>(4786/$E$238)*100</f>
        <v>10.90080856394488</v>
      </c>
      <c r="G260" s="46">
        <v>11</v>
      </c>
    </row>
    <row r="261" spans="1:7">
      <c r="A261" s="34" t="s">
        <v>112</v>
      </c>
      <c r="C261" s="40"/>
      <c r="D261" s="36"/>
      <c r="E261" s="33"/>
      <c r="G261" s="33"/>
    </row>
    <row r="262" spans="1:7">
      <c r="A262" s="83" t="s">
        <v>101</v>
      </c>
      <c r="C262" s="46">
        <v>13</v>
      </c>
      <c r="D262" s="6"/>
      <c r="E262" s="46">
        <f>(285/(153+1760+285))*100</f>
        <v>12.966333030027297</v>
      </c>
      <c r="G262" s="46">
        <v>13.832306963524401</v>
      </c>
    </row>
    <row r="263" spans="1:7">
      <c r="A263" s="35" t="s">
        <v>102</v>
      </c>
      <c r="C263" s="46">
        <v>23</v>
      </c>
      <c r="D263" s="6"/>
      <c r="E263" s="46">
        <v>25</v>
      </c>
      <c r="G263" s="46">
        <v>24.391699264072098</v>
      </c>
    </row>
    <row r="264" spans="1:7">
      <c r="A264" s="35" t="s">
        <v>103</v>
      </c>
      <c r="C264" s="46">
        <v>4</v>
      </c>
      <c r="D264" s="6"/>
      <c r="E264" s="46">
        <f>(575/(25643+575))*100</f>
        <v>2.1931497444503774</v>
      </c>
      <c r="G264" s="46">
        <v>2.8347429807283802</v>
      </c>
    </row>
    <row r="265" spans="1:7">
      <c r="A265" s="34" t="s">
        <v>113</v>
      </c>
      <c r="C265" s="47">
        <v>1.04</v>
      </c>
      <c r="D265" s="6"/>
      <c r="E265" s="47">
        <v>1.04</v>
      </c>
      <c r="G265" s="47">
        <v>1.03</v>
      </c>
    </row>
    <row r="266" spans="1:7">
      <c r="A266" s="34" t="s">
        <v>114</v>
      </c>
      <c r="C266" s="8"/>
      <c r="D266" s="6"/>
      <c r="E266" s="46">
        <v>88</v>
      </c>
      <c r="G266" s="46">
        <v>77</v>
      </c>
    </row>
    <row r="267" spans="1:7">
      <c r="A267" s="34" t="s">
        <v>115</v>
      </c>
      <c r="C267" s="8"/>
      <c r="D267" s="6"/>
      <c r="E267" s="46">
        <v>75</v>
      </c>
      <c r="G267" s="46">
        <v>78</v>
      </c>
    </row>
    <row r="268" spans="1:7" ht="17.25">
      <c r="A268" s="185" t="s">
        <v>263</v>
      </c>
      <c r="C268" s="10">
        <v>5</v>
      </c>
      <c r="D268" s="16"/>
      <c r="E268" s="62">
        <v>6.6</v>
      </c>
      <c r="G268" s="62">
        <v>5.01</v>
      </c>
    </row>
    <row r="269" spans="1:7" ht="32.25">
      <c r="A269" s="19" t="s">
        <v>264</v>
      </c>
      <c r="C269" s="46">
        <v>54</v>
      </c>
      <c r="D269" s="6"/>
      <c r="E269" s="46">
        <v>46</v>
      </c>
      <c r="G269" s="46">
        <v>46</v>
      </c>
    </row>
    <row r="270" spans="1:7">
      <c r="A270" s="83" t="s">
        <v>116</v>
      </c>
      <c r="C270" s="46">
        <v>40</v>
      </c>
      <c r="D270" s="6"/>
      <c r="E270" s="46">
        <v>40</v>
      </c>
      <c r="G270" s="46">
        <v>40</v>
      </c>
    </row>
    <row r="271" spans="1:7">
      <c r="A271" s="83" t="s">
        <v>117</v>
      </c>
      <c r="C271" s="46">
        <v>76</v>
      </c>
      <c r="D271" s="6"/>
      <c r="E271" s="46">
        <v>76</v>
      </c>
      <c r="G271" s="46">
        <v>88</v>
      </c>
    </row>
    <row r="272" spans="1:7">
      <c r="A272" s="83" t="s">
        <v>118</v>
      </c>
      <c r="C272" s="48"/>
      <c r="D272" s="6"/>
      <c r="E272" s="48"/>
      <c r="G272" s="48"/>
    </row>
    <row r="273" spans="1:7">
      <c r="A273" s="34" t="s">
        <v>101</v>
      </c>
      <c r="C273" s="46">
        <v>20</v>
      </c>
      <c r="D273" s="6"/>
      <c r="E273" s="46">
        <v>42</v>
      </c>
      <c r="G273" s="46">
        <v>26</v>
      </c>
    </row>
    <row r="274" spans="1:7">
      <c r="A274" s="83" t="s">
        <v>119</v>
      </c>
      <c r="C274" s="46">
        <v>15</v>
      </c>
      <c r="D274" s="6"/>
      <c r="E274" s="46">
        <v>20</v>
      </c>
      <c r="G274" s="46">
        <v>27</v>
      </c>
    </row>
    <row r="275" spans="1:7">
      <c r="A275" s="35" t="s">
        <v>120</v>
      </c>
      <c r="C275" s="20">
        <v>1121</v>
      </c>
      <c r="D275" s="21"/>
      <c r="E275" s="49">
        <v>1260</v>
      </c>
      <c r="G275" s="49">
        <v>832</v>
      </c>
    </row>
    <row r="276" spans="1:7">
      <c r="A276" s="35" t="s">
        <v>121</v>
      </c>
      <c r="C276" s="20">
        <v>18767</v>
      </c>
      <c r="D276" s="21"/>
      <c r="E276" s="49">
        <v>18317</v>
      </c>
      <c r="G276" s="49">
        <v>18041</v>
      </c>
    </row>
    <row r="277" spans="1:7">
      <c r="A277" s="51" t="s">
        <v>163</v>
      </c>
      <c r="C277" s="40"/>
      <c r="D277" s="21"/>
      <c r="E277" s="49">
        <f>116+54+38+111</f>
        <v>319</v>
      </c>
      <c r="F277" s="34"/>
      <c r="G277" s="49">
        <v>376</v>
      </c>
    </row>
    <row r="278" spans="1:7">
      <c r="A278" s="35" t="s">
        <v>122</v>
      </c>
      <c r="C278" s="46">
        <v>68</v>
      </c>
      <c r="D278" s="6"/>
      <c r="E278" s="46">
        <v>68</v>
      </c>
      <c r="G278" s="46">
        <v>68</v>
      </c>
    </row>
    <row r="279" spans="1:7">
      <c r="A279" s="83" t="s">
        <v>36</v>
      </c>
      <c r="C279" s="46">
        <v>75</v>
      </c>
      <c r="D279" s="6"/>
      <c r="E279" s="46">
        <v>75</v>
      </c>
      <c r="G279" s="46">
        <v>75</v>
      </c>
    </row>
    <row r="280" spans="1:7">
      <c r="A280" s="83" t="s">
        <v>77</v>
      </c>
      <c r="C280" s="46">
        <v>67</v>
      </c>
      <c r="D280" s="6"/>
      <c r="E280" s="46">
        <v>67</v>
      </c>
      <c r="G280" s="46">
        <v>67</v>
      </c>
    </row>
    <row r="281" spans="1:7">
      <c r="A281" s="83" t="s">
        <v>38</v>
      </c>
      <c r="C281" s="46">
        <v>70</v>
      </c>
      <c r="D281" s="6"/>
      <c r="E281" s="46">
        <v>70</v>
      </c>
      <c r="G281" s="46">
        <v>70</v>
      </c>
    </row>
    <row r="282" spans="1:7">
      <c r="A282" s="35" t="s">
        <v>123</v>
      </c>
      <c r="C282" s="46">
        <v>97</v>
      </c>
      <c r="D282" s="6"/>
      <c r="E282" s="46">
        <v>97.125907990314801</v>
      </c>
      <c r="G282" s="46">
        <v>97.125907990314801</v>
      </c>
    </row>
    <row r="283" spans="1:7">
      <c r="A283" s="83" t="s">
        <v>36</v>
      </c>
      <c r="C283" s="46">
        <v>96</v>
      </c>
      <c r="D283" s="6"/>
      <c r="E283" s="46">
        <v>96.384615384615401</v>
      </c>
      <c r="G283" s="46">
        <v>96.384615384615401</v>
      </c>
    </row>
    <row r="284" spans="1:7">
      <c r="A284" s="83" t="s">
        <v>38</v>
      </c>
      <c r="C284" s="46">
        <v>97</v>
      </c>
      <c r="D284" s="6"/>
      <c r="E284" s="46">
        <v>97.264367816092005</v>
      </c>
      <c r="G284" s="46">
        <v>97.264367816092005</v>
      </c>
    </row>
    <row r="285" spans="1:7">
      <c r="A285" s="35" t="s">
        <v>238</v>
      </c>
      <c r="C285" s="46">
        <v>43</v>
      </c>
      <c r="D285" s="6"/>
      <c r="E285" s="46">
        <v>54</v>
      </c>
      <c r="G285" s="46">
        <v>67</v>
      </c>
    </row>
    <row r="286" spans="1:7" ht="17.25">
      <c r="A286" s="35" t="s">
        <v>265</v>
      </c>
      <c r="C286" s="46">
        <v>86</v>
      </c>
      <c r="D286" s="6"/>
      <c r="E286" s="46">
        <v>89.285714285714292</v>
      </c>
      <c r="G286" s="46">
        <v>79</v>
      </c>
    </row>
    <row r="287" spans="1:7">
      <c r="A287" s="35" t="s">
        <v>124</v>
      </c>
      <c r="C287" s="46">
        <v>94</v>
      </c>
      <c r="D287" s="6"/>
      <c r="E287" s="46">
        <v>95.45</v>
      </c>
      <c r="G287" s="46">
        <v>95</v>
      </c>
    </row>
    <row r="288" spans="1:7" ht="17.25">
      <c r="A288" s="35" t="s">
        <v>266</v>
      </c>
      <c r="C288" s="46">
        <v>86</v>
      </c>
      <c r="D288" s="6"/>
      <c r="E288" s="46">
        <v>67</v>
      </c>
      <c r="G288" s="46">
        <v>72</v>
      </c>
    </row>
    <row r="289" spans="1:10" ht="17.25" customHeight="1"/>
    <row r="290" spans="1:10">
      <c r="A290" s="1" t="s">
        <v>125</v>
      </c>
      <c r="B290" s="2"/>
      <c r="C290" s="3">
        <v>2011</v>
      </c>
      <c r="D290" s="4"/>
      <c r="E290" s="3">
        <v>2012</v>
      </c>
      <c r="G290" s="3">
        <v>2013</v>
      </c>
    </row>
    <row r="291" spans="1:10" ht="17.25">
      <c r="A291" s="52" t="s">
        <v>254</v>
      </c>
      <c r="B291" s="84"/>
      <c r="C291" s="167">
        <v>353856</v>
      </c>
      <c r="D291" s="168"/>
      <c r="E291" s="167">
        <v>396845</v>
      </c>
      <c r="F291" s="7"/>
      <c r="G291" s="169">
        <v>426569</v>
      </c>
    </row>
    <row r="292" spans="1:10" ht="17.25">
      <c r="A292" s="52" t="s">
        <v>255</v>
      </c>
      <c r="B292" s="84"/>
      <c r="C292" s="170"/>
      <c r="D292" s="168"/>
      <c r="E292" s="167">
        <v>1921731</v>
      </c>
      <c r="F292" s="7"/>
      <c r="G292" s="169">
        <v>2063767.1</v>
      </c>
    </row>
    <row r="293" spans="1:10" ht="17.25">
      <c r="A293" s="52" t="s">
        <v>269</v>
      </c>
      <c r="B293" s="84"/>
      <c r="C293" s="167">
        <v>2593094</v>
      </c>
      <c r="D293" s="168"/>
      <c r="E293" s="167">
        <v>3040490</v>
      </c>
      <c r="F293" s="7"/>
      <c r="G293" s="169">
        <v>3315862.7630905425</v>
      </c>
    </row>
    <row r="294" spans="1:10" ht="17.25">
      <c r="A294" s="185" t="s">
        <v>253</v>
      </c>
      <c r="B294" s="153"/>
      <c r="C294" s="172">
        <v>44013</v>
      </c>
      <c r="D294" s="173"/>
      <c r="E294" s="172">
        <v>56693</v>
      </c>
      <c r="F294" s="161"/>
      <c r="G294" s="174">
        <v>67211</v>
      </c>
    </row>
    <row r="295" spans="1:10" ht="17.25">
      <c r="A295" s="185" t="s">
        <v>252</v>
      </c>
      <c r="B295" s="153"/>
      <c r="C295" s="175"/>
      <c r="D295" s="171"/>
      <c r="E295" s="172">
        <v>453538</v>
      </c>
      <c r="F295" s="161"/>
      <c r="G295" s="174">
        <v>493780</v>
      </c>
    </row>
    <row r="296" spans="1:10" ht="17.25">
      <c r="A296" s="185" t="s">
        <v>251</v>
      </c>
      <c r="B296" s="153"/>
      <c r="C296" s="176"/>
      <c r="D296" s="173"/>
      <c r="E296" s="177">
        <v>2188289</v>
      </c>
      <c r="F296" s="161"/>
      <c r="G296" s="178">
        <v>2363866.9</v>
      </c>
    </row>
    <row r="299" spans="1:10">
      <c r="A299" s="150" t="s">
        <v>204</v>
      </c>
    </row>
    <row r="300" spans="1:10" ht="30.75" customHeight="1">
      <c r="A300" s="201" t="s">
        <v>239</v>
      </c>
      <c r="B300" s="201"/>
      <c r="C300" s="201"/>
      <c r="D300" s="201"/>
      <c r="E300" s="201"/>
      <c r="F300" s="201"/>
      <c r="G300" s="201"/>
    </row>
    <row r="301" spans="1:10" s="185" customFormat="1" ht="30.75" customHeight="1">
      <c r="A301" s="201" t="s">
        <v>267</v>
      </c>
      <c r="B301" s="201"/>
      <c r="C301" s="201"/>
      <c r="D301" s="201"/>
      <c r="E301" s="201"/>
      <c r="F301" s="201"/>
      <c r="G301" s="201"/>
      <c r="H301" s="84"/>
    </row>
    <row r="302" spans="1:10" ht="16.5" customHeight="1">
      <c r="A302" s="201" t="s">
        <v>240</v>
      </c>
      <c r="B302" s="201"/>
      <c r="C302" s="201"/>
      <c r="D302" s="201"/>
      <c r="E302" s="201"/>
      <c r="F302" s="201"/>
      <c r="G302" s="201"/>
      <c r="J302" s="185"/>
    </row>
    <row r="303" spans="1:10" ht="28.5" customHeight="1">
      <c r="A303" s="201" t="s">
        <v>241</v>
      </c>
      <c r="B303" s="201"/>
      <c r="C303" s="201"/>
      <c r="D303" s="201"/>
      <c r="E303" s="201"/>
      <c r="F303" s="201"/>
      <c r="G303" s="201"/>
      <c r="J303" s="185"/>
    </row>
    <row r="304" spans="1:10" ht="54.75" customHeight="1">
      <c r="A304" s="201" t="s">
        <v>242</v>
      </c>
      <c r="B304" s="201"/>
      <c r="C304" s="201"/>
      <c r="D304" s="201"/>
      <c r="E304" s="201"/>
      <c r="F304" s="201"/>
      <c r="G304" s="201"/>
      <c r="J304" s="185"/>
    </row>
    <row r="305" spans="1:7" ht="16.5" customHeight="1">
      <c r="A305" s="201" t="s">
        <v>243</v>
      </c>
      <c r="B305" s="201"/>
      <c r="C305" s="201"/>
      <c r="D305" s="201"/>
      <c r="E305" s="201"/>
      <c r="F305" s="201"/>
      <c r="G305" s="201"/>
    </row>
    <row r="306" spans="1:7" ht="16.5" customHeight="1">
      <c r="A306" s="201" t="s">
        <v>244</v>
      </c>
      <c r="B306" s="201"/>
      <c r="C306" s="201"/>
      <c r="D306" s="201"/>
      <c r="E306" s="201"/>
      <c r="F306" s="201"/>
      <c r="G306" s="201"/>
    </row>
    <row r="307" spans="1:7" ht="16.5" customHeight="1">
      <c r="A307" s="201" t="s">
        <v>245</v>
      </c>
      <c r="B307" s="201"/>
      <c r="C307" s="201"/>
      <c r="D307" s="201"/>
      <c r="E307" s="201"/>
      <c r="F307" s="201"/>
      <c r="G307" s="201"/>
    </row>
    <row r="308" spans="1:7" ht="16.5" customHeight="1">
      <c r="A308" s="201" t="s">
        <v>246</v>
      </c>
      <c r="B308" s="201"/>
      <c r="C308" s="201"/>
      <c r="D308" s="201"/>
      <c r="E308" s="201"/>
      <c r="F308" s="201"/>
      <c r="G308" s="201"/>
    </row>
    <row r="309" spans="1:7" ht="16.5" customHeight="1">
      <c r="A309" s="201" t="s">
        <v>247</v>
      </c>
      <c r="B309" s="201"/>
      <c r="C309" s="201"/>
      <c r="D309" s="201"/>
      <c r="E309" s="201"/>
      <c r="F309" s="201"/>
      <c r="G309" s="201"/>
    </row>
    <row r="310" spans="1:7" ht="16.5" customHeight="1">
      <c r="A310" s="201" t="s">
        <v>248</v>
      </c>
      <c r="B310" s="201"/>
      <c r="C310" s="201"/>
      <c r="D310" s="201"/>
      <c r="E310" s="201"/>
      <c r="F310" s="201"/>
      <c r="G310" s="201"/>
    </row>
    <row r="311" spans="1:7" ht="16.5" customHeight="1">
      <c r="A311" s="201" t="s">
        <v>249</v>
      </c>
      <c r="B311" s="201"/>
      <c r="C311" s="201"/>
      <c r="D311" s="201"/>
      <c r="E311" s="201"/>
      <c r="F311" s="201"/>
      <c r="G311" s="201"/>
    </row>
    <row r="312" spans="1:7" ht="16.5" customHeight="1">
      <c r="A312" s="201" t="s">
        <v>250</v>
      </c>
      <c r="B312" s="201"/>
      <c r="C312" s="201"/>
      <c r="D312" s="201"/>
      <c r="E312" s="201"/>
      <c r="F312" s="201"/>
      <c r="G312" s="201"/>
    </row>
  </sheetData>
  <mergeCells count="16">
    <mergeCell ref="A4:G4"/>
    <mergeCell ref="A5:G5"/>
    <mergeCell ref="A1:G3"/>
    <mergeCell ref="A300:G300"/>
    <mergeCell ref="A303:G303"/>
    <mergeCell ref="A301:G301"/>
    <mergeCell ref="A312:G312"/>
    <mergeCell ref="A302:G302"/>
    <mergeCell ref="A304:G304"/>
    <mergeCell ref="A305:G305"/>
    <mergeCell ref="A306:G306"/>
    <mergeCell ref="A307:G307"/>
    <mergeCell ref="A308:G308"/>
    <mergeCell ref="A309:G309"/>
    <mergeCell ref="A310:G310"/>
    <mergeCell ref="A311:G311"/>
  </mergeCells>
  <pageMargins left="0.7" right="0.7" top="0.75" bottom="0.75" header="0.3" footer="0.3"/>
  <pageSetup paperSize="9" scale="59" orientation="landscape" horizontalDpi="4294967294"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Our Performance Details (1)</vt:lpstr>
      <vt:lpstr>Our Performance Details (2)</vt:lpstr>
      <vt:lpstr>Our Performance Details (3)</vt:lpstr>
    </vt:vector>
  </TitlesOfParts>
  <Company>CEMEX</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deleteme</dc:creator>
  <cp:lastModifiedBy>CEMEX Corporation</cp:lastModifiedBy>
  <dcterms:created xsi:type="dcterms:W3CDTF">2013-03-06T00:27:23Z</dcterms:created>
  <dcterms:modified xsi:type="dcterms:W3CDTF">2014-05-12T09:22:53Z</dcterms:modified>
</cp:coreProperties>
</file>